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164" documentId="120_S{2AC9BD13-BADA-5192-A53E-5A8FF88502F6}" xr6:coauthVersionLast="47" xr6:coauthVersionMax="47" xr10:uidLastSave="{8F4CF664-B891-479B-98EE-BB8FB5BF5A6B}"/>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G2" i="9"/>
  <c r="B2" i="9"/>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20" i="1"/>
  <c r="G20" i="1"/>
  <c r="I20" i="1"/>
  <c r="J20" i="1"/>
  <c r="L20" i="1"/>
  <c r="B21" i="1"/>
  <c r="G21" i="1"/>
  <c r="I21" i="1"/>
  <c r="J21" i="1"/>
  <c r="L21" i="1"/>
  <c r="B22" i="1"/>
  <c r="G22" i="1"/>
  <c r="I22" i="1"/>
  <c r="J22" i="1"/>
  <c r="L22" i="1"/>
  <c r="G2" i="1"/>
  <c r="I2" i="9"/>
  <c r="J2" i="9"/>
  <c r="L2" i="9"/>
  <c r="B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G2" i="5"/>
  <c r="L3" i="1"/>
  <c r="L4" i="1"/>
  <c r="L5" i="1"/>
  <c r="L6" i="1"/>
  <c r="L7" i="1"/>
  <c r="L8" i="1"/>
  <c r="L9" i="1"/>
  <c r="L10" i="1"/>
  <c r="L11" i="1"/>
  <c r="L12" i="1"/>
  <c r="L13" i="1"/>
  <c r="L14" i="1"/>
  <c r="L15" i="1"/>
  <c r="L16" i="1"/>
  <c r="L17" i="1"/>
  <c r="L18" i="1"/>
  <c r="L19" i="1"/>
  <c r="J3" i="1"/>
  <c r="J4" i="1"/>
  <c r="J5" i="1"/>
  <c r="J6" i="1"/>
  <c r="J7" i="1"/>
  <c r="J8" i="1"/>
  <c r="J9" i="1"/>
  <c r="J10" i="1"/>
  <c r="J11" i="1"/>
  <c r="J12" i="1"/>
  <c r="J13" i="1"/>
  <c r="J14" i="1"/>
  <c r="J15" i="1"/>
  <c r="J16" i="1"/>
  <c r="J17" i="1"/>
  <c r="J18" i="1"/>
  <c r="J19" i="1"/>
  <c r="I3" i="1"/>
  <c r="I4" i="1"/>
  <c r="I5" i="1"/>
  <c r="I6" i="1"/>
  <c r="I7" i="1"/>
  <c r="I8" i="1"/>
  <c r="I9" i="1"/>
  <c r="I10" i="1"/>
  <c r="I11" i="1"/>
  <c r="I12" i="1"/>
  <c r="I13" i="1"/>
  <c r="I14" i="1"/>
  <c r="I15" i="1"/>
  <c r="I16" i="1"/>
  <c r="I17" i="1"/>
  <c r="I18" i="1"/>
  <c r="I19" i="1"/>
  <c r="G3" i="1"/>
  <c r="G4" i="1"/>
  <c r="G5" i="1"/>
  <c r="G6" i="1"/>
  <c r="G7" i="1"/>
  <c r="G8" i="1"/>
  <c r="G9" i="1"/>
  <c r="G10" i="1"/>
  <c r="G11" i="1"/>
  <c r="G12" i="1"/>
  <c r="G13" i="1"/>
  <c r="G14" i="1"/>
  <c r="G15" i="1"/>
  <c r="G16" i="1"/>
  <c r="G17" i="1"/>
  <c r="G18" i="1"/>
  <c r="G19" i="1"/>
  <c r="B3" i="1"/>
  <c r="B4" i="1"/>
  <c r="B5" i="1"/>
  <c r="B6" i="1"/>
  <c r="B7" i="1"/>
  <c r="B8" i="1"/>
  <c r="B9" i="1"/>
  <c r="B10" i="1"/>
  <c r="B11" i="1"/>
  <c r="B12" i="1"/>
  <c r="B13" i="1"/>
  <c r="B14" i="1"/>
  <c r="B15" i="1"/>
  <c r="B16" i="1"/>
  <c r="B17" i="1"/>
  <c r="B18" i="1"/>
  <c r="B19"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alcChain>
</file>

<file path=xl/sharedStrings.xml><?xml version="1.0" encoding="utf-8"?>
<sst xmlns="http://schemas.openxmlformats.org/spreadsheetml/2006/main" count="180281" uniqueCount="39124">
  <si>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</si>
  <si>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</si>
  <si>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</si>
  <si>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</si>
  <si>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</si>
  <si>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</si>
  <si>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</si>
  <si>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</si>
  <si>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</si>
  <si>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</si>
  <si>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</si>
  <si>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</si>
  <si>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</si>
  <si>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</si>
  <si>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</si>
  <si>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</si>
  <si>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</si>
  <si>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</si>
  <si>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</si>
  <si>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</si>
  <si>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</si>
  <si>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</si>
  <si>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</si>
  <si>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</si>
  <si>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</si>
  <si>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</si>
  <si>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</si>
  <si>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</si>
  <si>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</si>
  <si>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</si>
  <si>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</si>
  <si>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</si>
  <si>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</si>
  <si>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</si>
  <si>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</si>
  <si>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</si>
  <si>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</si>
  <si>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</si>
  <si>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</si>
  <si>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</si>
  <si>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</si>
  <si>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</si>
  <si>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</si>
  <si>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</si>
  <si>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</si>
  <si>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</si>
  <si>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</si>
  <si>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</si>
  <si>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</si>
  <si>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</si>
  <si>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</si>
  <si>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</si>
  <si>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</si>
  <si>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</si>
  <si>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</si>
  <si>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</si>
  <si>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</si>
  <si>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</si>
  <si>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</si>
  <si>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</si>
  <si>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</si>
  <si>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</si>
  <si>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</si>
  <si>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</si>
  <si>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</si>
  <si>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</si>
  <si>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</si>
  <si>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</si>
  <si>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</si>
  <si>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</si>
  <si>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</si>
  <si>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</si>
  <si>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</si>
  <si>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</si>
  <si>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</si>
  <si>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</si>
  <si>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</si>
  <si>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</si>
  <si>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</si>
  <si>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</si>
  <si>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</si>
  <si>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</si>
  <si>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</si>
  <si>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</si>
  <si>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</si>
  <si>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</si>
  <si>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</si>
  <si>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</si>
  <si>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</si>
  <si>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</si>
  <si>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</si>
  <si>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</si>
  <si>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</si>
  <si>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</si>
  <si>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</si>
  <si>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</si>
  <si>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</si>
  <si>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</si>
  <si>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</si>
  <si>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</si>
  <si>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</si>
  <si>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</si>
  <si>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</si>
  <si>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</si>
  <si>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</si>
  <si>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</si>
  <si>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</si>
  <si>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</si>
  <si>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</si>
  <si>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</si>
  <si>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</si>
  <si>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</si>
  <si>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</si>
  <si>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</si>
  <si>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</si>
  <si>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</si>
  <si>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</si>
  <si>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</si>
  <si>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</si>
  <si>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</si>
  <si>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</si>
  <si>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</si>
  <si>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</si>
  <si>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</si>
  <si>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</si>
  <si>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</si>
  <si>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</si>
  <si>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</si>
  <si>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</si>
  <si>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</si>
  <si>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</si>
  <si>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</si>
  <si>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</si>
  <si>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</si>
  <si>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</si>
  <si>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</si>
  <si>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</si>
  <si>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</si>
  <si>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</si>
  <si>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</si>
  <si>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</si>
  <si>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</si>
  <si>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</si>
  <si>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</si>
  <si>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</si>
  <si>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</si>
  <si>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</si>
  <si>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</si>
  <si>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</si>
  <si>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</si>
  <si>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</si>
  <si>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</si>
  <si>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</si>
  <si>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</si>
  <si>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</si>
  <si>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</si>
  <si>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</si>
  <si>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</si>
  <si>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</si>
  <si>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</si>
  <si>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</si>
  <si>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</si>
  <si>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</si>
  <si>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</si>
  <si>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</si>
  <si>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</si>
  <si>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</si>
  <si>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</si>
  <si>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</si>
  <si>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</si>
  <si>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</si>
  <si>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</si>
  <si>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</si>
  <si>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</si>
  <si>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</si>
  <si>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</si>
  <si>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</si>
  <si>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</si>
  <si>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</si>
  <si>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</si>
  <si>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</si>
  <si>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</si>
  <si>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</si>
  <si>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</si>
  <si>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</si>
  <si>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</si>
  <si>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</si>
  <si>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</si>
  <si>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</si>
  <si>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</si>
  <si>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</si>
  <si>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</si>
  <si>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</si>
  <si>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</si>
  <si>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</si>
  <si>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</si>
  <si>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</si>
  <si>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</si>
  <si>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</si>
  <si>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</si>
  <si>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</si>
  <si>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</si>
  <si>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</si>
  <si>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</si>
  <si>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</si>
  <si>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</si>
  <si>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</si>
  <si>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</si>
  <si>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</si>
  <si>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</si>
  <si>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</si>
  <si>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</si>
  <si>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</si>
  <si>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</si>
  <si>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</si>
  <si>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</si>
  <si>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</si>
  <si>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</si>
  <si>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</si>
  <si>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</si>
  <si>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</si>
  <si>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</si>
  <si>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</si>
  <si>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</si>
  <si>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</si>
  <si>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</si>
  <si>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</si>
  <si>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</si>
  <si>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</si>
  <si>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</si>
  <si>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</si>
  <si>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</si>
  <si>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</si>
  <si>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</si>
  <si>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</si>
  <si>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</si>
  <si>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</si>
  <si>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</si>
  <si>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</si>
  <si>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</si>
  <si>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</si>
  <si>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</si>
  <si>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</si>
  <si>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</si>
  <si>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</si>
  <si>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</si>
  <si>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</si>
  <si>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</si>
  <si>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</si>
  <si>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</si>
  <si>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</si>
  <si>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</si>
  <si>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</si>
  <si>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</si>
  <si>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</si>
  <si>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</si>
  <si>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</si>
  <si>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</si>
  <si>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</si>
  <si>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</si>
  <si>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</si>
  <si>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</si>
  <si>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</si>
  <si>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</si>
  <si>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</si>
  <si>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</si>
  <si>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</si>
  <si>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</si>
  <si>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</si>
  <si>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</si>
  <si>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</si>
  <si>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</si>
  <si>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</si>
  <si>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</si>
  <si>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</si>
  <si>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</si>
  <si>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</si>
  <si>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</si>
  <si>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</si>
  <si>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</si>
  <si>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</si>
  <si>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</si>
  <si>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</si>
  <si>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</si>
  <si>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</si>
  <si>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</si>
  <si>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</si>
  <si>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</si>
  <si>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</si>
  <si>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</si>
  <si>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</si>
  <si>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</si>
  <si>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</si>
  <si>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</si>
  <si>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</si>
  <si>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</si>
  <si>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</si>
  <si>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</si>
  <si>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</si>
  <si>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</si>
  <si>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</si>
  <si>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</si>
  <si>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</si>
  <si>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</si>
  <si>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</si>
  <si>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</si>
  <si>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</si>
  <si>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</si>
  <si>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</si>
  <si>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</si>
  <si>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</si>
  <si>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</si>
  <si>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</si>
  <si>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</si>
  <si>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</si>
  <si>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</si>
  <si>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</si>
  <si>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</si>
  <si>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</si>
  <si>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</si>
  <si>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</si>
  <si>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</si>
  <si>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</si>
  <si>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</si>
  <si>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</si>
  <si>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</si>
  <si>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</si>
  <si>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</si>
  <si>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</si>
  <si>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</si>
  <si>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</si>
  <si>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</si>
  <si>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</si>
  <si>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</si>
  <si>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</si>
  <si>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</si>
  <si>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</si>
  <si>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</si>
  <si>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</si>
  <si>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</si>
  <si>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</si>
  <si>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</si>
  <si>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</si>
  <si>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</si>
  <si>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</si>
  <si>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</si>
  <si>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</si>
  <si>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</si>
  <si>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</si>
  <si>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</si>
  <si>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</si>
  <si>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</si>
  <si>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</si>
  <si>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</si>
  <si>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</si>
  <si>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</si>
  <si>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</si>
  <si>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</si>
  <si>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</si>
  <si>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</si>
  <si>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</si>
  <si>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</si>
  <si>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</si>
  <si>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</si>
  <si>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</si>
  <si>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</si>
  <si>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</si>
  <si>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</si>
  <si>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</si>
  <si>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</si>
  <si>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</si>
  <si>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</si>
  <si>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</si>
  <si>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</si>
  <si>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</si>
  <si>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</si>
  <si>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</si>
  <si>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</si>
  <si>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</si>
  <si>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</si>
  <si>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</si>
  <si>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</si>
  <si>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</si>
  <si>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</si>
  <si>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</si>
  <si>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</si>
  <si>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</si>
  <si>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</si>
  <si>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</si>
  <si>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</si>
  <si>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</si>
  <si>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</si>
  <si>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</si>
  <si>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</si>
  <si>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</si>
  <si>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</si>
  <si>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</si>
  <si>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</si>
  <si>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</si>
  <si>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</si>
  <si>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</si>
  <si>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</si>
  <si>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</si>
  <si>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</si>
  <si>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</si>
  <si>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</si>
  <si>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</si>
  <si>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</si>
  <si>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</si>
  <si>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</si>
  <si>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</si>
  <si>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</si>
  <si>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</si>
  <si>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</si>
  <si>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</si>
  <si>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</si>
  <si>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</si>
  <si>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</si>
  <si>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</si>
  <si>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</si>
  <si>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</si>
  <si>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</si>
  <si>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</si>
  <si>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</si>
  <si>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</si>
  <si>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</si>
  <si>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</si>
  <si>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</si>
  <si>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</si>
  <si>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</si>
  <si>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</si>
  <si>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</si>
  <si>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</si>
  <si>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</si>
  <si>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</si>
  <si>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</si>
  <si>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</si>
  <si>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</si>
  <si>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</si>
  <si>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</si>
  <si>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</si>
  <si>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</si>
  <si>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</si>
  <si>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</si>
  <si>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</si>
  <si>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</si>
  <si>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</si>
  <si>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</si>
  <si>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</si>
  <si>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</si>
  <si>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</si>
  <si>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</si>
  <si>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</si>
  <si>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</si>
  <si>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</si>
  <si>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</si>
  <si>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</si>
  <si>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</si>
  <si>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</si>
  <si>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</si>
  <si>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</si>
  <si>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</si>
  <si>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</si>
  <si>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</si>
  <si>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</si>
  <si>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</si>
  <si>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</si>
  <si>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</si>
  <si>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</si>
  <si>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</si>
  <si>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</si>
  <si>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</si>
  <si>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</si>
  <si>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</si>
  <si>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</si>
  <si>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</si>
  <si>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</si>
  <si>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</si>
  <si>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</si>
  <si>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</si>
  <si>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</si>
  <si>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</si>
  <si>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</si>
  <si>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</si>
  <si>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</si>
  <si>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</si>
  <si>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</si>
  <si>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</si>
  <si>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</si>
  <si>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</si>
  <si>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</si>
  <si>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</si>
  <si>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</si>
  <si>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</si>
  <si>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</si>
  <si>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</si>
  <si>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</si>
  <si>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</si>
  <si>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</si>
  <si>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</si>
  <si>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</si>
  <si>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</si>
  <si>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</si>
  <si>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</si>
  <si>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</si>
  <si>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</si>
  <si>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</si>
  <si>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</si>
  <si>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</si>
  <si>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</si>
  <si>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</si>
  <si>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</si>
  <si>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</si>
  <si>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</si>
  <si>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</si>
  <si>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</si>
  <si>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</si>
  <si>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</si>
  <si>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</si>
  <si>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</si>
  <si>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</si>
  <si>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</si>
  <si>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</si>
  <si>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</si>
  <si>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</si>
  <si>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</si>
  <si>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</si>
  <si>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</si>
  <si>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</si>
  <si>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</si>
  <si>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</si>
  <si>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</si>
  <si>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</si>
  <si>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</si>
  <si>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</si>
  <si>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</si>
  <si>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</si>
  <si>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</si>
  <si>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</si>
  <si>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</si>
  <si>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</si>
  <si>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</si>
  <si>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</si>
  <si>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</si>
  <si>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</si>
  <si>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</si>
  <si>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</si>
  <si>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</si>
  <si>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</si>
  <si>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</si>
  <si>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</si>
  <si>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</si>
  <si>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</si>
  <si>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</si>
  <si>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</si>
  <si>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</si>
  <si>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</si>
  <si>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</si>
  <si>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</si>
  <si>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</si>
  <si>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</si>
  <si>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</si>
  <si>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</si>
  <si>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</si>
  <si>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</si>
  <si>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</si>
  <si>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</si>
  <si>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</si>
  <si>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</si>
  <si>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</si>
  <si>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</si>
  <si>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</si>
  <si>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</si>
  <si>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</si>
  <si>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</si>
  <si>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</si>
  <si>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</si>
  <si>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</si>
  <si>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</si>
  <si>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</si>
  <si>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</si>
  <si>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</si>
  <si>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</si>
  <si>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</si>
  <si>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</si>
  <si>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</si>
  <si>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</si>
  <si>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</si>
  <si>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</si>
  <si>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</si>
  <si>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</si>
  <si>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</si>
  <si>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</si>
  <si>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</si>
  <si>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</si>
  <si>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</si>
  <si>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</si>
  <si>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</si>
  <si>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</si>
  <si>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</si>
  <si>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</si>
  <si>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</si>
  <si>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</si>
  <si>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</si>
  <si>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</si>
  <si>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</si>
  <si>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</si>
  <si>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</si>
  <si>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</si>
  <si>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</si>
  <si>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</si>
  <si>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</si>
  <si>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</si>
  <si>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</si>
  <si>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</si>
  <si>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</si>
  <si>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</si>
  <si>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</si>
  <si>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</si>
  <si>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</si>
  <si>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</si>
  <si>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</si>
  <si>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</si>
  <si>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</si>
  <si>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</si>
  <si>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</si>
  <si>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</si>
  <si>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</si>
  <si>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</si>
  <si>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</si>
  <si>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</si>
  <si>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</si>
  <si>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</si>
  <si>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</si>
  <si>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</si>
  <si>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</si>
  <si>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</si>
  <si>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</si>
  <si>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</si>
  <si>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</si>
  <si>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</si>
  <si>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</si>
  <si>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</si>
  <si>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</si>
  <si>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</si>
  <si>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</si>
  <si>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</si>
  <si>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</si>
  <si>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</si>
  <si>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</si>
  <si>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</si>
  <si>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</si>
  <si>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</si>
  <si>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</si>
  <si>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</si>
  <si>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</si>
  <si>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</si>
  <si>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</si>
  <si>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</si>
  <si>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</si>
  <si>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</si>
  <si>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</si>
  <si>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</si>
  <si>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</si>
  <si>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</si>
  <si>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</si>
  <si>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</si>
  <si>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</si>
  <si>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</si>
  <si>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</si>
  <si>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</si>
  <si>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</si>
  <si>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</si>
  <si>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</si>
  <si>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</si>
  <si>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</si>
  <si>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</si>
  <si>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</si>
  <si>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</si>
  <si>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</si>
  <si>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</si>
  <si>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</si>
  <si>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</si>
  <si>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</si>
  <si>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</si>
  <si>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</si>
  <si>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</si>
  <si>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</si>
  <si>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</si>
  <si>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</si>
  <si>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</si>
  <si>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</si>
  <si>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</si>
  <si>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</si>
  <si>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</si>
  <si>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</si>
  <si>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</si>
  <si>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</si>
  <si>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</si>
  <si>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</si>
  <si>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</si>
  <si>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</si>
  <si>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</si>
  <si>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</si>
  <si>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</si>
  <si>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</si>
  <si>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</si>
  <si>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</si>
  <si>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</si>
  <si>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</si>
  <si>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</si>
  <si>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</si>
  <si>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</si>
  <si>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</si>
  <si>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</si>
  <si>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</si>
  <si>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</si>
  <si>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</si>
  <si>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</si>
  <si>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</si>
  <si>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</si>
  <si>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</si>
  <si>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</si>
  <si>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</si>
  <si>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</si>
  <si>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</si>
  <si>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</si>
  <si>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</si>
  <si>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</si>
  <si>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</si>
  <si>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</si>
  <si>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</si>
  <si>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</si>
  <si>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</si>
  <si>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</si>
  <si>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</si>
  <si>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</si>
  <si>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</si>
  <si>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</si>
  <si>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</si>
  <si>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</si>
  <si>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</si>
  <si>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</si>
  <si>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</si>
  <si>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</si>
  <si>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</si>
  <si>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</si>
  <si>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</si>
  <si>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</si>
  <si>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</si>
  <si>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</si>
  <si>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</si>
  <si>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</si>
  <si>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</si>
  <si>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</si>
  <si>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</si>
  <si>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</si>
  <si>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</si>
  <si>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</si>
  <si>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</si>
  <si>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</si>
  <si>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</si>
  <si>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</si>
  <si>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</si>
  <si>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</si>
  <si>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</si>
  <si>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</si>
  <si>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</si>
  <si>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</si>
  <si>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</si>
  <si>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</si>
  <si>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</si>
  <si>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</si>
  <si>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</si>
  <si>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</si>
  <si>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</si>
  <si>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</si>
  <si>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</si>
  <si>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</si>
  <si>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</si>
  <si>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</si>
  <si>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</si>
  <si>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</si>
  <si>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</si>
  <si>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</si>
  <si>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</si>
  <si>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</si>
  <si>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</si>
  <si>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</si>
  <si>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</si>
  <si>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</si>
  <si>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</si>
  <si>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</si>
  <si>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</si>
  <si>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</si>
  <si>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</si>
  <si>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</si>
  <si>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</si>
  <si>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</si>
  <si>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</si>
  <si>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</si>
  <si>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</si>
  <si>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</si>
  <si>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</si>
  <si>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</si>
  <si>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</si>
  <si>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</si>
  <si>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</si>
  <si>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</si>
  <si>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</si>
  <si>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</si>
  <si>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</si>
  <si>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</si>
  <si>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</si>
  <si>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</si>
  <si>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</si>
  <si>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</si>
  <si>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</si>
  <si>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</si>
  <si>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</si>
  <si>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</si>
  <si>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</si>
  <si>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</si>
  <si>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</si>
  <si>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</si>
  <si>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</si>
  <si>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</si>
  <si>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</si>
  <si>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</si>
  <si>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</si>
  <si>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</si>
  <si>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</si>
  <si>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</si>
  <si>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</si>
  <si>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</si>
  <si>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</si>
  <si>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</si>
  <si>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</si>
  <si>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</si>
  <si>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</si>
  <si>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</si>
  <si>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</si>
  <si>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</si>
  <si>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</si>
  <si>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</si>
  <si>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</si>
  <si>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</si>
  <si>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</si>
  <si>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</si>
  <si>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</si>
  <si>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</si>
  <si>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</si>
  <si>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</si>
  <si>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</si>
  <si>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</si>
  <si>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</si>
  <si>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</si>
  <si>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</si>
  <si>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</si>
  <si>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</si>
  <si>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</si>
  <si>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</si>
  <si>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</si>
  <si>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</si>
  <si>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</si>
  <si>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</si>
  <si>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</si>
  <si>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</si>
  <si>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</si>
  <si>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</si>
  <si>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</si>
  <si>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</si>
  <si>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</si>
  <si>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</si>
  <si>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</si>
  <si>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</si>
  <si>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</si>
  <si>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</si>
  <si>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</si>
  <si>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</si>
  <si>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</si>
  <si>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</si>
  <si>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</si>
  <si>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</si>
  <si>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</si>
  <si>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</si>
  <si>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</si>
  <si>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</si>
  <si>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</si>
  <si>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</si>
  <si>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</si>
  <si>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</si>
  <si>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</si>
  <si>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</si>
  <si>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</si>
  <si>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</si>
  <si>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</si>
  <si>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</si>
  <si>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</si>
  <si>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</si>
  <si>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</si>
  <si>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</si>
  <si>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</si>
  <si>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</si>
  <si>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</si>
  <si>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</si>
  <si>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</si>
  <si>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</si>
  <si>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</si>
  <si>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</si>
  <si>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</si>
  <si>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</si>
  <si>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</si>
  <si>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</si>
  <si>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</si>
  <si>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</si>
  <si>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</si>
  <si>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</si>
  <si>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</si>
  <si>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</si>
  <si>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</si>
  <si>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</si>
  <si>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</si>
  <si>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</si>
  <si>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</si>
  <si>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</si>
  <si>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</si>
  <si>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</si>
  <si>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</si>
  <si>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</si>
  <si>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</si>
  <si>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</si>
  <si>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</si>
  <si>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</si>
  <si>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</si>
  <si>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</si>
  <si>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</si>
  <si>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</si>
  <si>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</si>
  <si>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</si>
  <si>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</si>
  <si>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</si>
  <si>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</si>
  <si>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</si>
  <si>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</si>
  <si>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</si>
  <si>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</si>
  <si>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</si>
  <si>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</si>
  <si>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</si>
  <si>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</si>
  <si>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</si>
  <si>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</si>
  <si>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</si>
  <si>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</si>
  <si>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</si>
  <si>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</si>
  <si>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</si>
  <si>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</si>
  <si>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</si>
  <si>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</si>
  <si>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</si>
  <si>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</si>
  <si>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</si>
  <si>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</si>
  <si>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</si>
  <si>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</si>
  <si>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</si>
  <si>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</si>
  <si>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</si>
  <si>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</si>
  <si>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</si>
  <si>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</si>
  <si>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</si>
  <si>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</si>
  <si>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</si>
  <si>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</si>
  <si>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</si>
  <si>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</si>
  <si>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</si>
  <si>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</si>
  <si>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</si>
  <si>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</si>
  <si>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</si>
  <si>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</si>
  <si>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</si>
  <si>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</si>
  <si>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</si>
  <si>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</si>
  <si>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</si>
  <si>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</si>
  <si>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</si>
  <si>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</si>
  <si>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</si>
  <si>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</si>
  <si>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</si>
  <si>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</si>
  <si>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</si>
  <si>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</si>
  <si>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</si>
  <si>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</si>
  <si>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</si>
  <si>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</si>
  <si>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</si>
  <si>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</si>
  <si>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</si>
  <si>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</si>
  <si>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</si>
  <si>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</si>
  <si>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</si>
  <si>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</si>
  <si>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</si>
  <si>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</si>
  <si>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</si>
  <si>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</si>
  <si>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</si>
  <si>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</si>
  <si>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</si>
  <si>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</si>
  <si>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</si>
  <si>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</si>
  <si>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</si>
  <si>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</si>
  <si>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</si>
  <si>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</si>
  <si>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</si>
  <si>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</si>
  <si>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</si>
  <si>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</si>
  <si>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</si>
  <si>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</si>
  <si>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</si>
  <si>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</si>
  <si>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</si>
  <si>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</si>
  <si>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</si>
  <si>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</si>
  <si>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</si>
  <si>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</si>
  <si>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</si>
  <si>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</si>
  <si>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</si>
  <si>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</si>
  <si>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</si>
  <si>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</si>
  <si>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</si>
  <si>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</si>
  <si>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</si>
  <si>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</si>
  <si>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</si>
  <si>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</si>
  <si>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</si>
  <si>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</si>
  <si>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</si>
  <si>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</si>
  <si>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</si>
  <si>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</si>
  <si>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</si>
  <si>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</si>
  <si>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</si>
  <si>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</si>
  <si>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</si>
  <si>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</si>
  <si>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</si>
  <si>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</si>
  <si>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</si>
  <si>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</si>
  <si>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</si>
  <si>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</si>
  <si>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</si>
  <si>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</si>
  <si>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</si>
  <si>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</si>
  <si>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</si>
  <si>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</si>
  <si>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</si>
  <si>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</si>
  <si>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</si>
  <si>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</si>
  <si>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</si>
  <si>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</si>
  <si>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</si>
  <si>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</si>
  <si>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</si>
  <si>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</si>
  <si>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</si>
  <si>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</si>
  <si>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</si>
  <si>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</si>
  <si>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</si>
  <si>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</si>
  <si>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</si>
  <si>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</si>
  <si>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</si>
  <si>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</si>
  <si>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</si>
  <si>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</si>
  <si>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</si>
  <si>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</si>
  <si>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</si>
  <si>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</si>
  <si>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</si>
  <si>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</si>
  <si>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</si>
  <si>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</si>
  <si>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</si>
  <si>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</si>
  <si>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</si>
  <si>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</si>
  <si>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</si>
  <si>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</si>
  <si>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</si>
  <si>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</si>
  <si>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</si>
  <si>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</si>
  <si>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</si>
  <si>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</si>
  <si>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</si>
  <si>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</si>
  <si>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</si>
  <si>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</si>
  <si>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</si>
  <si>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</si>
  <si>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</si>
  <si>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</si>
  <si>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</si>
  <si>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</si>
  <si>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</si>
  <si>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</si>
  <si>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</si>
  <si>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</si>
  <si>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</si>
  <si>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</si>
  <si>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</si>
  <si>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</si>
  <si>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</si>
  <si>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</si>
  <si>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</si>
  <si>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</si>
  <si>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</si>
  <si>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</si>
  <si>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</si>
  <si>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</si>
  <si>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</si>
  <si>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</si>
  <si>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</si>
  <si>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</si>
  <si>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</si>
  <si>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</si>
  <si>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</si>
  <si>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</si>
  <si>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</si>
  <si>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</si>
  <si>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</si>
  <si>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</si>
  <si>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</si>
  <si>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</si>
  <si>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</si>
  <si>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</si>
  <si>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</si>
  <si>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</si>
  <si>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</si>
  <si>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</si>
  <si>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</si>
  <si>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</si>
  <si>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</si>
  <si>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</si>
  <si>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</si>
  <si>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</si>
  <si>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</si>
  <si>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</si>
  <si>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</si>
  <si>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</si>
  <si>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</si>
  <si>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</si>
  <si>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</si>
  <si>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</si>
  <si>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</si>
  <si>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</si>
  <si>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</si>
  <si>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</si>
  <si>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</si>
  <si>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</si>
  <si>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</si>
  <si>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</si>
  <si>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</si>
  <si>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</si>
  <si>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</si>
  <si>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</si>
  <si>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</si>
  <si>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</si>
  <si>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</si>
  <si>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</si>
  <si>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</si>
  <si>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</si>
  <si>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</si>
  <si>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</si>
  <si>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</si>
  <si>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</si>
  <si>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</si>
  <si>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</si>
  <si>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</si>
  <si>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</si>
  <si>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</si>
  <si>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</si>
  <si>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</si>
  <si>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</si>
  <si>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</si>
  <si>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</si>
  <si>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</si>
  <si>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</si>
  <si>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</si>
  <si>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</si>
  <si>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</si>
  <si>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</si>
  <si>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</si>
  <si>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</si>
  <si>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</si>
  <si>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</si>
  <si>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</si>
  <si>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</si>
  <si>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</si>
  <si>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</si>
  <si>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</si>
  <si>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</si>
  <si>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</si>
  <si>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</si>
  <si>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</si>
  <si>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</si>
  <si>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</si>
  <si>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</si>
  <si>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</si>
  <si>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</si>
  <si>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</si>
  <si>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</si>
  <si>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</si>
  <si>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</si>
  <si>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</si>
  <si>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</si>
  <si>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</si>
  <si>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</si>
  <si>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</si>
  <si>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</si>
  <si>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</si>
  <si>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</si>
  <si>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</si>
  <si>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</si>
  <si>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</si>
  <si>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</si>
  <si>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</si>
  <si>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</si>
  <si>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</si>
  <si>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</si>
  <si>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</si>
  <si>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</si>
  <si>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</si>
  <si>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</si>
  <si>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</si>
  <si>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</si>
  <si>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</si>
  <si>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</si>
  <si>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</si>
  <si>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</si>
  <si>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</si>
  <si>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</si>
  <si>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</si>
  <si>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</si>
  <si>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</si>
  <si>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</si>
  <si>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</si>
  <si>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</si>
  <si>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</si>
  <si>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</si>
  <si>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</si>
  <si>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</si>
  <si>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</si>
  <si>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</si>
  <si>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</si>
  <si>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</si>
  <si>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</si>
  <si>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</si>
  <si>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</si>
  <si>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</si>
  <si>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</si>
  <si>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</si>
  <si>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</si>
  <si>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</si>
  <si>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</si>
  <si>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</si>
  <si>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</si>
  <si>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</si>
  <si>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</si>
  <si>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</si>
  <si>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</si>
  <si>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</si>
  <si>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</si>
  <si>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</si>
  <si>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</si>
  <si>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</si>
  <si>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</si>
  <si>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</si>
  <si>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</si>
  <si>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</si>
  <si>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</si>
  <si>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</si>
  <si>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</si>
  <si>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</si>
  <si>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</si>
  <si>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</si>
  <si>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</si>
  <si>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</si>
  <si>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</si>
  <si>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</si>
  <si>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</si>
  <si>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</si>
  <si>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</si>
  <si>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</si>
  <si>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</si>
  <si>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</si>
  <si>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</si>
  <si>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</si>
  <si>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</si>
  <si>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</si>
  <si>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</si>
  <si>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</si>
  <si>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</si>
  <si>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</si>
  <si>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</si>
  <si>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</si>
  <si>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</si>
  <si>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</si>
  <si>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</si>
  <si>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</si>
  <si>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</si>
  <si>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</si>
  <si>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</si>
  <si>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</si>
  <si>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</si>
  <si>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</si>
  <si>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</si>
  <si>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</si>
  <si>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</si>
  <si>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</si>
  <si>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</si>
  <si>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</si>
  <si>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</si>
  <si>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</si>
  <si>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</si>
  <si>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</si>
  <si>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</si>
  <si>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</si>
  <si>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</si>
  <si>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</si>
  <si>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</si>
  <si>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</si>
  <si>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</si>
  <si>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</si>
  <si>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</si>
  <si>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</si>
  <si>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</si>
  <si>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</si>
  <si>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</si>
  <si>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</si>
  <si>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</si>
  <si>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</si>
  <si>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</si>
  <si>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</si>
  <si>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</si>
  <si>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</si>
  <si>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</si>
  <si>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</si>
  <si>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</si>
  <si>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</si>
  <si>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</si>
  <si>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</si>
  <si>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</si>
  <si>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</si>
  <si>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</si>
  <si>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</si>
  <si>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</si>
  <si>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</si>
  <si>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</si>
  <si>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</si>
  <si>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</si>
  <si>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</si>
  <si>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</si>
  <si>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</si>
  <si>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</si>
  <si>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</si>
  <si>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</si>
  <si>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</si>
  <si>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</si>
  <si>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</si>
  <si>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</si>
  <si>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</si>
  <si>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</si>
  <si>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</si>
  <si>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</si>
  <si>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</si>
  <si>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</si>
  <si>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</si>
  <si>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</si>
  <si>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</si>
  <si>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</si>
  <si>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</si>
  <si>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</si>
  <si>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</si>
  <si>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</si>
  <si>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</si>
  <si>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</si>
  <si>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</si>
  <si>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</si>
  <si>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</si>
  <si>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</si>
  <si>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</si>
  <si>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</si>
  <si>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</si>
  <si>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</si>
  <si>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</si>
  <si>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</si>
  <si>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</si>
  <si>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</si>
  <si>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</si>
  <si>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</si>
  <si>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</si>
  <si>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</si>
  <si>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</si>
  <si>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</si>
  <si>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</si>
  <si>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</si>
  <si>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</si>
  <si>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</si>
  <si>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</si>
  <si>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</si>
  <si>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</si>
  <si>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</si>
  <si>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</si>
  <si>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</si>
  <si>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</si>
  <si>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</si>
  <si>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</si>
  <si>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</si>
  <si>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</si>
  <si>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</si>
  <si>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</si>
  <si>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</si>
  <si>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</si>
  <si>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</si>
  <si>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</si>
  <si>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</si>
  <si>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</si>
  <si>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</si>
  <si>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</si>
  <si>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</si>
  <si>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</si>
  <si>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</si>
  <si>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</si>
  <si>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</si>
  <si>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</si>
  <si>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</si>
  <si>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</si>
  <si>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</si>
  <si>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</si>
  <si>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</si>
  <si>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</si>
  <si>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</si>
  <si>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</si>
  <si>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</si>
  <si>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</si>
  <si>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</si>
  <si>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</si>
  <si>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</si>
  <si>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</si>
  <si>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</si>
  <si>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</si>
  <si>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</si>
  <si>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</si>
  <si>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</si>
  <si>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</si>
  <si>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</si>
  <si>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</si>
  <si>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</si>
  <si>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</si>
  <si>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</si>
  <si>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</si>
  <si>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</si>
  <si>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</si>
  <si>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</si>
  <si>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</si>
  <si>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</si>
  <si>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</si>
  <si>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</si>
  <si>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</si>
  <si>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</si>
  <si>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</si>
  <si>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</si>
  <si>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</si>
  <si>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</si>
  <si>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</si>
  <si>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</si>
  <si>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</si>
  <si>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</si>
  <si>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</si>
  <si>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</si>
  <si>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</si>
  <si>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</si>
  <si>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</si>
  <si>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</si>
  <si>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</si>
  <si>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</si>
  <si>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</si>
  <si>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</si>
  <si>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</si>
  <si>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</si>
  <si>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</si>
  <si>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</si>
  <si>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</si>
  <si>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</si>
  <si>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</si>
  <si>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</si>
  <si>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</si>
  <si>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</si>
  <si>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</si>
  <si>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</si>
  <si>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</si>
  <si>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</si>
  <si>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</si>
  <si>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</si>
  <si>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</si>
  <si>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</si>
  <si>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</si>
  <si>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</si>
  <si>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</si>
  <si>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</si>
  <si>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</si>
  <si>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</si>
  <si>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</si>
  <si>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</si>
  <si>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</si>
  <si>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</si>
  <si>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</si>
  <si>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</si>
  <si>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</si>
  <si>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</si>
  <si>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</si>
  <si>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</si>
  <si>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</si>
  <si>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</si>
  <si>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</si>
  <si>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</si>
  <si>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</si>
  <si>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</si>
  <si>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</si>
  <si>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</si>
  <si>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</si>
  <si>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</si>
  <si>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</si>
  <si>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</si>
  <si>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</si>
  <si>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</si>
  <si>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</si>
  <si>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</si>
  <si>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</si>
  <si>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</si>
  <si>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</si>
  <si>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</si>
  <si>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</si>
  <si>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</si>
  <si>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</si>
  <si>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</si>
  <si>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</si>
  <si>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</si>
  <si>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</si>
  <si>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</si>
  <si>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</si>
  <si>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</si>
  <si>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</si>
  <si>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</si>
  <si>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</si>
  <si>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</si>
  <si>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</si>
  <si>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</si>
  <si>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</si>
  <si>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</si>
  <si>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</si>
  <si>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</si>
  <si>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</si>
  <si>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</si>
  <si>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</si>
  <si>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</si>
  <si>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</si>
  <si>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</si>
  <si>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</si>
  <si>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</si>
  <si>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</si>
  <si>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</si>
  <si>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</si>
  <si>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</si>
  <si>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</si>
  <si>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</si>
  <si>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</si>
  <si>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</si>
  <si>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</si>
  <si>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</si>
  <si>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</si>
  <si>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</si>
  <si>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</si>
  <si>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</si>
  <si>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</si>
  <si>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</si>
  <si>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</si>
  <si>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</si>
  <si>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</si>
  <si>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</si>
  <si>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</si>
  <si>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</si>
  <si>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</si>
  <si>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</si>
  <si>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</si>
  <si>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</si>
  <si>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</si>
  <si>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</si>
  <si>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</si>
  <si>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</si>
  <si>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</si>
  <si>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</si>
  <si>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</si>
  <si>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</si>
  <si>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</si>
  <si>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</si>
  <si>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</si>
  <si>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</si>
  <si>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</si>
  <si>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</si>
  <si>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</si>
  <si>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</si>
  <si>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</si>
  <si>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</si>
  <si>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</si>
  <si>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</si>
  <si>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</si>
  <si>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</si>
  <si>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</si>
  <si>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</si>
  <si>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</si>
  <si>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</si>
  <si>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</si>
  <si>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</si>
  <si>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</si>
  <si>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</si>
  <si>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</si>
  <si>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</si>
  <si>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</si>
  <si>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</si>
  <si>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</si>
  <si>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</si>
  <si>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</si>
  <si>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</si>
  <si>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</si>
  <si>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</si>
  <si>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</si>
  <si>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</si>
  <si>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</si>
  <si>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</si>
  <si>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</si>
  <si>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</si>
  <si>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</si>
  <si>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</si>
  <si>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</si>
  <si>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</si>
  <si>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</si>
  <si>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</si>
  <si>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</si>
  <si>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</si>
  <si>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</si>
  <si>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</si>
  <si>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</si>
  <si>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</si>
  <si>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</si>
  <si>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</si>
  <si>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</si>
  <si>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</si>
  <si>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</si>
  <si>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</si>
  <si>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</si>
  <si>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</si>
  <si>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</si>
  <si>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</si>
  <si>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</si>
  <si>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</si>
  <si>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</si>
  <si>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</si>
  <si>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</si>
  <si>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</si>
  <si>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</si>
  <si>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</si>
  <si>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</si>
  <si>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</si>
  <si>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</si>
  <si>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</si>
  <si>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</si>
  <si>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</si>
  <si>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</si>
  <si>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</si>
  <si>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</si>
  <si>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</si>
  <si>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</si>
  <si>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</si>
  <si>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</si>
  <si>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</si>
  <si>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</si>
  <si>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</si>
  <si>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</si>
  <si>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</si>
  <si>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</si>
  <si>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</si>
  <si>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</si>
  <si>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</si>
  <si>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</si>
  <si>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</si>
  <si>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</si>
  <si>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</si>
  <si>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</si>
  <si>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</si>
  <si>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</si>
  <si>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</si>
  <si>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</si>
  <si>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</si>
  <si>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</si>
  <si>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</si>
  <si>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</si>
  <si>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</si>
  <si>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</si>
  <si>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</si>
  <si>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</si>
  <si>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</si>
  <si>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</si>
  <si>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</si>
  <si>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</si>
  <si>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</si>
  <si>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</si>
  <si>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</si>
  <si>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</si>
  <si>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</si>
  <si>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</si>
  <si>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</si>
  <si>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</si>
  <si>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</si>
  <si>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</si>
  <si>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</si>
  <si>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</si>
  <si>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</si>
  <si>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</si>
  <si>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</si>
  <si>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</si>
  <si>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</si>
  <si>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</si>
  <si>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</si>
  <si>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</si>
  <si>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</si>
  <si>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</si>
  <si>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</si>
  <si>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</si>
  <si>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</si>
  <si>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</si>
  <si>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</si>
  <si>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</si>
  <si>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</si>
  <si>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</si>
  <si>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</si>
  <si>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</si>
  <si>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</si>
  <si>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</si>
  <si>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</si>
  <si>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</si>
  <si>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</si>
  <si>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</si>
  <si>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</si>
  <si>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</si>
  <si>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</si>
  <si>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</si>
  <si>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</si>
  <si>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</si>
  <si>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</si>
  <si>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</si>
  <si>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</si>
  <si>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</si>
  <si>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</si>
  <si>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</si>
  <si>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</si>
  <si>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</si>
  <si>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</si>
  <si>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</si>
  <si>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</si>
  <si>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</si>
  <si>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</si>
  <si>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</si>
  <si>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</si>
  <si>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</si>
  <si>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</si>
  <si>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</si>
  <si>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</si>
  <si>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</si>
  <si>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</si>
  <si>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</si>
  <si>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</si>
  <si>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</si>
  <si>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</si>
  <si>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</si>
  <si>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</si>
  <si>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</si>
  <si>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</si>
  <si>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</si>
  <si>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</si>
  <si>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</si>
  <si>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</si>
  <si>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</si>
  <si>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</si>
  <si>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</si>
  <si>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</si>
  <si>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</si>
  <si>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</si>
  <si>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</si>
  <si>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</si>
  <si>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</si>
  <si>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</si>
  <si>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</si>
  <si>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</si>
  <si>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</si>
  <si>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</si>
  <si>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</si>
  <si>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</si>
  <si>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</si>
  <si>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</si>
  <si>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</si>
  <si>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</si>
  <si>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</si>
  <si>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</si>
  <si>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</si>
  <si>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</si>
  <si>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</si>
  <si>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</si>
  <si>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</si>
  <si>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</si>
  <si>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</si>
  <si>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</si>
  <si>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</si>
  <si>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</si>
  <si>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</si>
  <si>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</si>
  <si>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</si>
  <si>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</si>
  <si>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</si>
  <si>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</si>
  <si>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</si>
  <si>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</si>
  <si>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</si>
  <si>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</si>
  <si>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</si>
  <si>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</si>
  <si>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</si>
  <si>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</si>
  <si>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</si>
  <si>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</si>
  <si>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</si>
  <si>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</si>
  <si>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</si>
  <si>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</si>
  <si>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</si>
  <si>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</si>
  <si>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</si>
  <si>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</si>
  <si>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</si>
  <si>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</si>
  <si>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</si>
  <si>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</si>
  <si>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</si>
  <si>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</si>
  <si>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</si>
  <si>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</si>
  <si>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</si>
  <si>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</si>
  <si>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</si>
  <si>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</si>
  <si>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</si>
  <si>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</si>
  <si>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</si>
  <si>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</si>
  <si>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</si>
  <si>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</si>
  <si>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</si>
  <si>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</si>
  <si>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</si>
  <si>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</si>
  <si>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</si>
  <si>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</si>
  <si>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</si>
  <si>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</si>
  <si>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</si>
  <si>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</si>
  <si>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</si>
  <si>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</si>
  <si>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</si>
  <si>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</si>
  <si>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</si>
  <si>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</si>
  <si>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</si>
  <si>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</si>
  <si>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</si>
  <si>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</si>
  <si>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</si>
  <si>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</si>
  <si>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</si>
  <si>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</si>
  <si>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</si>
  <si>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</si>
  <si>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</si>
  <si>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</si>
  <si>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</si>
  <si>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</si>
  <si>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</si>
  <si>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</si>
  <si>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</si>
  <si>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</si>
  <si>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</si>
  <si>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</si>
  <si>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</si>
  <si>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</si>
  <si>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</si>
  <si>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</si>
  <si>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</si>
  <si>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</si>
  <si>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</si>
  <si>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</si>
  <si>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</si>
  <si>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</si>
  <si>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</si>
  <si>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</si>
  <si>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</si>
  <si>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</si>
  <si>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</si>
  <si>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</si>
  <si>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</si>
  <si>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</si>
  <si>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</si>
  <si>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</si>
  <si>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</si>
  <si>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</si>
  <si>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</si>
  <si>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</si>
  <si>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</si>
  <si>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</si>
  <si>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</si>
  <si>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</si>
  <si>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</si>
  <si>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</si>
  <si>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</si>
  <si>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</si>
  <si>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</si>
  <si>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</si>
  <si>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</si>
  <si>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</si>
  <si>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</si>
  <si>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</si>
  <si>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</si>
  <si>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</si>
  <si>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</si>
  <si>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</si>
  <si>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</si>
  <si>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</si>
  <si>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</si>
  <si>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</si>
  <si>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</si>
  <si>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</si>
  <si>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</si>
  <si>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</si>
  <si>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</si>
  <si>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</si>
  <si>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</si>
  <si>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</si>
  <si>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</si>
  <si>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</si>
  <si>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</si>
  <si>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</si>
  <si>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</si>
  <si>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</si>
  <si>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</si>
  <si>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</si>
  <si>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</si>
  <si>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</si>
  <si>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</si>
  <si>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</si>
  <si>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</si>
  <si>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</si>
  <si>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</si>
  <si>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</si>
  <si>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</si>
  <si>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</si>
  <si>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</si>
  <si>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</si>
  <si>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</si>
  <si>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</si>
  <si>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</si>
  <si>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</si>
  <si>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</si>
  <si>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</si>
  <si>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</si>
  <si>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</si>
  <si>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</si>
  <si>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</si>
  <si>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</si>
  <si>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</si>
  <si>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</si>
  <si>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</si>
  <si>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</si>
  <si>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</si>
  <si>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</si>
  <si>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</si>
  <si>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</si>
  <si>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</si>
  <si>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</si>
  <si>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</si>
  <si>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</si>
  <si>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</si>
  <si>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</si>
  <si>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</si>
  <si>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</si>
  <si>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</si>
  <si>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</si>
  <si>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</si>
  <si>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</si>
  <si>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</si>
  <si>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</si>
  <si>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</si>
  <si>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</si>
  <si>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</si>
  <si>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</si>
  <si>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</si>
  <si>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</si>
  <si>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</si>
  <si>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</si>
  <si>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</si>
  <si>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</si>
  <si>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</si>
  <si>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</si>
  <si>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</si>
  <si>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</si>
  <si>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</si>
  <si>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</si>
  <si>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</si>
  <si>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</si>
  <si>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</si>
  <si>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</si>
  <si>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</si>
  <si>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</si>
  <si>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</si>
  <si>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</si>
  <si>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</si>
  <si>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</si>
  <si>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</si>
  <si>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</si>
  <si>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</si>
  <si>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</si>
  <si>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</si>
  <si>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</si>
  <si>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</si>
  <si>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</si>
  <si>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</si>
  <si>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</si>
  <si>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</si>
  <si>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</si>
  <si>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</si>
  <si>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</si>
  <si>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</si>
  <si>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</si>
  <si>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</si>
  <si>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</si>
  <si>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</si>
  <si>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</si>
  <si>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</si>
  <si>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</si>
  <si>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</si>
  <si>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</si>
  <si>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</si>
  <si>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</si>
  <si>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</si>
  <si>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</si>
  <si>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</si>
  <si>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</si>
  <si>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</si>
  <si>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</si>
  <si>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</si>
  <si>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</si>
  <si>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</si>
  <si>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</si>
  <si>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</si>
  <si>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</si>
  <si>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</si>
  <si>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</si>
  <si>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</si>
  <si>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</si>
  <si>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</si>
  <si>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</si>
  <si>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</si>
  <si>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</si>
  <si>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</si>
  <si>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</si>
  <si>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</si>
  <si>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</si>
  <si>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</si>
  <si>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</si>
  <si>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</si>
  <si>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</si>
  <si>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</si>
  <si>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</si>
  <si>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</si>
  <si>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</si>
  <si>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</si>
  <si>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</si>
  <si>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</si>
  <si>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</si>
  <si>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</si>
  <si>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</si>
  <si>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</si>
  <si>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</si>
  <si>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</si>
  <si>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</si>
  <si>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</si>
  <si>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</si>
  <si>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</si>
  <si>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</si>
  <si>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</si>
  <si>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</si>
  <si>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</si>
  <si>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</si>
  <si>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</si>
  <si>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</si>
  <si>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</si>
  <si>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</si>
  <si>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</si>
  <si>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</si>
  <si>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</si>
  <si>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</si>
  <si>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</si>
  <si>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</si>
  <si>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</si>
  <si>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</si>
  <si>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</si>
  <si>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</si>
  <si>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</si>
  <si>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</si>
  <si>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</si>
  <si>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</si>
  <si>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</si>
  <si>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</si>
  <si>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</si>
  <si>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</si>
  <si>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</si>
  <si>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</si>
  <si>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</si>
  <si>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</si>
  <si>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</si>
  <si>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</si>
  <si>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</si>
  <si>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</si>
  <si>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</si>
  <si>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</si>
  <si>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</si>
  <si>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</si>
  <si>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</si>
  <si>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</si>
  <si>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</si>
  <si>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</si>
  <si>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</si>
  <si>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</si>
  <si>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</si>
  <si>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</si>
  <si>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</si>
  <si>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</si>
  <si>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</si>
  <si>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</si>
  <si>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</si>
  <si>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</si>
  <si>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</si>
  <si>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</si>
  <si>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</si>
  <si>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</si>
  <si>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</si>
  <si>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</si>
  <si>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</si>
  <si>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</si>
  <si>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</si>
  <si>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</si>
  <si>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</si>
  <si>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</si>
  <si>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</si>
  <si>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</si>
  <si>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</si>
  <si>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</si>
  <si>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</si>
  <si>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</si>
  <si>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</si>
  <si>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</si>
  <si>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</si>
  <si>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</si>
  <si>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</si>
  <si>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</si>
  <si>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</si>
  <si>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</si>
  <si>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</si>
  <si>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</si>
  <si>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</si>
  <si>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</si>
  <si>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</si>
  <si>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</si>
  <si>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</si>
  <si>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</si>
  <si>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</si>
  <si>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</si>
  <si>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</si>
  <si>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</si>
  <si>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</si>
  <si>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</si>
  <si>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</si>
  <si>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</si>
  <si>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</si>
  <si>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</si>
  <si>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</si>
  <si>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</si>
  <si>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</si>
  <si>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</si>
  <si>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</si>
  <si>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</si>
  <si>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</si>
  <si>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</si>
  <si>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</si>
  <si>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</si>
  <si>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</si>
  <si>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</si>
  <si>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</si>
  <si>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</si>
  <si>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</si>
  <si>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</si>
  <si>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</si>
  <si>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</si>
  <si>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</si>
  <si>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</si>
  <si>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</si>
  <si>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</si>
  <si>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</si>
  <si>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</si>
  <si>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</si>
  <si>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</si>
  <si>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</si>
  <si>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</si>
  <si>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</si>
  <si>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</si>
  <si>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</si>
  <si>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</si>
  <si>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</si>
  <si>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</si>
  <si>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</si>
  <si>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</si>
  <si>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</si>
  <si>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</si>
  <si>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</si>
  <si>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</si>
  <si>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</si>
  <si>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</si>
  <si>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</si>
  <si>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</si>
  <si>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</si>
  <si>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</si>
  <si>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</si>
  <si>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</si>
  <si>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</si>
  <si>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</si>
  <si>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</si>
  <si>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</si>
  <si>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</si>
  <si>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</si>
  <si>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</si>
  <si>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</si>
  <si>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</si>
  <si>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</si>
  <si>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</si>
  <si>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</si>
  <si>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</si>
  <si>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</si>
  <si>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</si>
  <si>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</si>
  <si>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</si>
  <si>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</si>
  <si>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</si>
  <si>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</si>
  <si>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</si>
  <si>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</si>
  <si>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</si>
  <si>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</si>
  <si>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</si>
  <si>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</si>
  <si>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</si>
  <si>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</si>
  <si>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</si>
  <si>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</si>
  <si>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</si>
  <si>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</si>
  <si>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</si>
  <si>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</si>
  <si>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</si>
  <si>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</si>
  <si>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</si>
  <si>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</si>
  <si>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</si>
  <si>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</si>
  <si>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</si>
  <si>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</si>
  <si>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</si>
  <si>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</si>
  <si>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</si>
  <si>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</si>
  <si>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</si>
  <si>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</si>
  <si>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</si>
  <si>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</si>
  <si>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</si>
  <si>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</si>
  <si>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</si>
  <si>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</si>
  <si>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</si>
  <si>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</si>
  <si>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</si>
  <si>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</si>
  <si>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</si>
  <si>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</si>
  <si>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</si>
  <si>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</si>
  <si>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</si>
  <si>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</si>
  <si>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</si>
  <si>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</si>
  <si>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</si>
  <si>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</si>
  <si>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</si>
  <si>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</si>
  <si>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</si>
  <si>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</si>
  <si>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</si>
  <si>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</si>
  <si>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</si>
  <si>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</si>
  <si>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</si>
  <si>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</si>
  <si>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</si>
  <si>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</si>
  <si>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</si>
  <si>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</si>
  <si>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</si>
  <si>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</si>
  <si>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</si>
  <si>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</si>
  <si>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</si>
  <si>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</si>
  <si>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</si>
  <si>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</si>
  <si>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</si>
  <si>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</si>
  <si>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</si>
  <si>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</si>
  <si>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</si>
  <si>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</si>
  <si>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</si>
  <si>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</si>
  <si>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</si>
  <si>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</si>
  <si>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</si>
  <si>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</si>
  <si>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</si>
  <si>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</si>
  <si>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</si>
  <si>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</si>
  <si>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</si>
  <si>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</si>
  <si>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</si>
  <si>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</si>
  <si>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</si>
  <si>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</si>
  <si>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</si>
  <si>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</si>
  <si>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</si>
  <si>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</si>
  <si>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</si>
  <si>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</si>
  <si>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</si>
  <si>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</si>
  <si>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</si>
  <si>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</si>
  <si>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</si>
  <si>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</si>
  <si>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</si>
  <si>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</si>
  <si>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</si>
  <si>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</si>
  <si>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</si>
  <si>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</si>
  <si>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</si>
  <si>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</si>
  <si>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</si>
  <si>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</si>
  <si>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</si>
  <si>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</si>
  <si>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</si>
  <si>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</si>
  <si>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</si>
  <si>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</si>
  <si>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</si>
  <si>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</si>
  <si>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</si>
  <si>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</si>
  <si>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</si>
  <si>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</si>
  <si>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</si>
  <si>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</si>
  <si>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</si>
  <si>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</si>
  <si>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</si>
  <si>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</si>
  <si>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</si>
  <si>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</si>
  <si>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</si>
  <si>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</si>
  <si>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</si>
  <si>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</si>
  <si>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</si>
  <si>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</si>
  <si>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</si>
  <si>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</si>
  <si>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</si>
  <si>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</si>
  <si>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</si>
  <si>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</si>
  <si>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</si>
  <si>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</si>
  <si>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</si>
  <si>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</si>
  <si>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</si>
  <si>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</si>
  <si>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</si>
  <si>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</si>
  <si>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</si>
  <si>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</si>
  <si>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</si>
  <si>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</si>
  <si>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</si>
  <si>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</si>
  <si>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</si>
  <si>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</si>
  <si>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</si>
  <si>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</si>
  <si>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</si>
  <si>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</si>
  <si>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</si>
  <si>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</si>
  <si>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</si>
  <si>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</si>
  <si>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</si>
  <si>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</si>
  <si>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</si>
  <si>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</si>
  <si>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</si>
  <si>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</si>
  <si>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</si>
  <si>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</si>
  <si>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</si>
  <si>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</si>
  <si>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</si>
  <si>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</si>
  <si>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</si>
  <si>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</si>
  <si>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</si>
  <si>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</si>
  <si>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</si>
  <si>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</si>
  <si>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</si>
  <si>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</si>
  <si>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</si>
  <si>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</si>
  <si>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</si>
  <si>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</si>
  <si>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</si>
  <si>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</si>
  <si>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</si>
  <si>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</si>
  <si>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</si>
  <si>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</si>
  <si>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</si>
  <si>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</si>
  <si>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</si>
  <si>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</si>
  <si>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</si>
  <si>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</si>
  <si>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</si>
  <si>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</si>
  <si>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</si>
  <si>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</si>
  <si>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</si>
  <si>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</si>
  <si>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</si>
  <si>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</si>
  <si>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</si>
  <si>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</si>
  <si>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</si>
  <si>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</si>
  <si>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</si>
  <si>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</si>
  <si>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</si>
  <si>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</si>
  <si>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</si>
  <si>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</si>
  <si>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</si>
  <si>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</si>
  <si>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</si>
  <si>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</si>
  <si>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</si>
  <si>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</si>
  <si>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</si>
  <si>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</si>
  <si>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</si>
  <si>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</si>
  <si>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</si>
  <si>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</si>
  <si>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</si>
  <si>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</si>
  <si>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</si>
  <si>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</si>
  <si>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</si>
  <si>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</si>
  <si>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</si>
  <si>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</si>
  <si>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</si>
  <si>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</si>
  <si>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</si>
  <si>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</si>
  <si>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</si>
  <si>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</si>
  <si>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</si>
  <si>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</si>
  <si>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</si>
  <si>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</si>
  <si>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</si>
  <si>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</si>
  <si>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</si>
  <si>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</si>
  <si>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</si>
  <si>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</si>
  <si>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</si>
  <si>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</si>
  <si>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</si>
  <si>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</si>
  <si>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</si>
  <si>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</si>
  <si>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</si>
  <si>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</si>
  <si>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</si>
  <si>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</si>
  <si>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</si>
  <si>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</si>
  <si>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</si>
  <si>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</si>
  <si>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</si>
  <si>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</si>
  <si>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</si>
  <si>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</si>
  <si>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</si>
  <si>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</si>
  <si>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</si>
  <si>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</si>
  <si>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</si>
  <si>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</si>
  <si>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</si>
  <si>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</si>
  <si>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</si>
  <si>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</si>
  <si>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</si>
  <si>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</si>
  <si>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</si>
  <si>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</si>
  <si>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</si>
  <si>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</si>
  <si>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</si>
  <si>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</si>
  <si>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</si>
  <si>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</si>
  <si>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</si>
  <si>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</si>
  <si>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</si>
  <si>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</si>
  <si>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</si>
  <si>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</si>
  <si>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</si>
  <si>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</si>
  <si>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</si>
  <si>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</si>
  <si>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</si>
  <si>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</si>
  <si>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</si>
  <si>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</si>
  <si>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</si>
  <si>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</si>
  <si>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</si>
  <si>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</si>
  <si>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</si>
  <si>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</si>
  <si>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</si>
  <si>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</si>
  <si>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</si>
  <si>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</si>
  <si>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</si>
  <si>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</si>
  <si>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</si>
  <si>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</si>
  <si>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</si>
  <si>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</si>
  <si>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</si>
  <si>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</si>
  <si>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</si>
  <si>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</si>
  <si>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</si>
  <si>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</si>
  <si>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</si>
  <si>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</si>
  <si>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</si>
  <si>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</si>
  <si>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</si>
  <si>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</si>
  <si>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</si>
  <si>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</si>
  <si>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</si>
  <si>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</si>
  <si>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</si>
  <si>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</si>
  <si>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</si>
  <si>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</si>
  <si>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</si>
  <si>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</si>
  <si>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</si>
  <si>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</si>
  <si>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</si>
  <si>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</si>
  <si>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</si>
  <si>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</si>
  <si>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</si>
  <si>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</si>
  <si>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</si>
  <si>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</si>
  <si>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</si>
  <si>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</si>
  <si>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</si>
  <si>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</si>
  <si>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</si>
  <si>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</si>
  <si>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</si>
  <si>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</si>
  <si>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</si>
  <si>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</si>
  <si>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</si>
  <si>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</si>
  <si>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</si>
  <si>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</si>
  <si>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</si>
  <si>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</si>
  <si>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</si>
  <si>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</si>
  <si>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</si>
  <si>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</si>
  <si>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</si>
  <si>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</si>
  <si>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</si>
  <si>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</si>
  <si>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</si>
  <si>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</si>
  <si>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</si>
  <si>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</si>
  <si>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</si>
  <si>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</si>
  <si>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</si>
  <si>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</si>
  <si>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</si>
  <si>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</si>
  <si>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</si>
  <si>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</si>
  <si>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</si>
  <si>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</si>
  <si>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</si>
  <si>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</si>
  <si>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</si>
  <si>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</si>
  <si>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</si>
  <si>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</si>
  <si>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</si>
  <si>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</si>
  <si>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</si>
  <si>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</si>
  <si>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</si>
  <si>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</si>
  <si>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</si>
  <si>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</si>
  <si>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</si>
  <si>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</si>
  <si>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</si>
  <si>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</si>
  <si>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</si>
  <si>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</si>
  <si>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</si>
  <si>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</si>
  <si>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</si>
  <si>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</si>
  <si>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</si>
  <si>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</si>
  <si>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</si>
  <si>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</si>
  <si>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</si>
  <si>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</si>
  <si>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</si>
  <si>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</si>
  <si>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</si>
  <si>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</si>
  <si>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</si>
  <si>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</si>
  <si>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</si>
  <si>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</si>
  <si>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</si>
  <si>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</si>
  <si>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</si>
  <si>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</si>
  <si>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</si>
  <si>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</si>
  <si>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</si>
  <si>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</si>
  <si>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</si>
  <si>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</si>
  <si>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</si>
  <si>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</si>
  <si>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</si>
  <si>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</si>
  <si>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</si>
  <si>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</si>
  <si>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</si>
  <si>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</si>
  <si>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</si>
  <si>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</si>
  <si>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</si>
  <si>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</si>
  <si>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</si>
  <si>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</si>
  <si>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</si>
  <si>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</si>
  <si>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</si>
  <si>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</si>
  <si>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</si>
  <si>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</si>
  <si>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</si>
  <si>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</si>
  <si>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</si>
  <si>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</si>
  <si>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</si>
  <si>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</si>
  <si>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</si>
  <si>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</si>
  <si>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</si>
  <si>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</si>
  <si>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</si>
  <si>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</si>
  <si>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</si>
  <si>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</si>
  <si>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</si>
  <si>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</si>
  <si>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</si>
  <si>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</si>
  <si>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</si>
  <si>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</si>
  <si>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</si>
  <si>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</si>
  <si>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</si>
  <si>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</si>
  <si>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</si>
  <si>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</si>
  <si>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</si>
  <si>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</si>
  <si>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</si>
  <si>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</si>
  <si>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</si>
  <si>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</si>
  <si>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</si>
  <si>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</si>
  <si>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</si>
  <si>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</si>
  <si>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</si>
  <si>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</si>
  <si>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</si>
  <si>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</si>
  <si>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</si>
  <si>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</si>
  <si>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</si>
  <si>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</si>
  <si>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</si>
  <si>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</si>
  <si>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</si>
  <si>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</si>
  <si>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</si>
  <si>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</si>
  <si>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</si>
  <si>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</si>
  <si>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</si>
  <si>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</si>
  <si>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</si>
  <si>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</si>
  <si>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</si>
  <si>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</si>
  <si>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</si>
  <si>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</si>
  <si>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</si>
  <si>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</si>
  <si>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</si>
  <si>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</si>
  <si>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</si>
  <si>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</si>
  <si>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</si>
  <si>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</si>
  <si>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</si>
  <si>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</si>
  <si>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</si>
  <si>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</si>
  <si>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</si>
  <si>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</si>
  <si>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</si>
  <si>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</si>
  <si>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</si>
  <si>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</si>
  <si>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</si>
  <si>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</si>
  <si>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</si>
  <si>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</si>
  <si>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</si>
  <si>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</si>
  <si>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</si>
  <si>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</si>
  <si>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</si>
  <si>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</si>
  <si>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</si>
  <si>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</si>
  <si>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</si>
  <si>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</si>
  <si>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</si>
  <si>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</si>
  <si>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</si>
  <si>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</si>
  <si>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</si>
  <si>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</si>
  <si>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</si>
  <si>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</si>
  <si>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</si>
  <si>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</si>
  <si>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</si>
  <si>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</si>
  <si>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</si>
  <si>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</si>
  <si>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</si>
  <si>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</si>
  <si>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</si>
  <si>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</si>
  <si>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</si>
  <si>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</si>
  <si>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</si>
  <si>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</si>
  <si>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</si>
  <si>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</si>
  <si>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</si>
  <si>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</si>
  <si>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</si>
  <si>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</si>
  <si>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</si>
  <si>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</si>
  <si>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</si>
  <si>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</si>
  <si>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</si>
  <si>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</si>
  <si>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</si>
  <si>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</si>
  <si>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</si>
  <si>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</si>
  <si>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</si>
  <si>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</si>
  <si>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</si>
  <si>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</si>
  <si>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</si>
  <si>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</si>
  <si>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</si>
  <si>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</si>
  <si>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</si>
  <si>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</si>
  <si>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</si>
  <si>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</si>
  <si>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</si>
  <si>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</si>
  <si>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</si>
  <si>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</si>
  <si>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</si>
  <si>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</si>
  <si>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</si>
  <si>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</si>
  <si>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</si>
  <si>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</si>
  <si>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</si>
  <si>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</si>
  <si>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</si>
  <si>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</si>
  <si>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</si>
  <si>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</si>
  <si>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</si>
  <si>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</si>
  <si>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</si>
  <si>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</si>
  <si>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</si>
  <si>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</si>
  <si>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</si>
  <si>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</si>
  <si>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</si>
  <si>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</si>
  <si>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</si>
  <si>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</si>
  <si>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</si>
  <si>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</si>
  <si>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</si>
  <si>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</si>
  <si>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</si>
  <si>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</si>
  <si>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</si>
  <si>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</si>
  <si>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</si>
  <si>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</si>
  <si>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</si>
  <si>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</si>
  <si>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</si>
  <si>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</si>
  <si>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</si>
  <si>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</si>
  <si>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</si>
  <si>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</si>
  <si>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</si>
  <si>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</si>
  <si>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</si>
  <si>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</si>
  <si>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</si>
  <si>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</si>
  <si>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</si>
  <si>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</si>
  <si>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</si>
  <si>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</si>
  <si>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</si>
  <si>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</si>
  <si>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</si>
  <si>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</si>
  <si>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</si>
  <si>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</si>
  <si>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</si>
  <si>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</si>
  <si>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</si>
  <si>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</si>
  <si>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</si>
  <si>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</si>
  <si>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</si>
  <si>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</si>
  <si>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</si>
  <si>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</si>
  <si>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</si>
  <si>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</si>
  <si>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</si>
  <si>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</si>
  <si>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</si>
  <si>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</si>
  <si>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</si>
  <si>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</si>
  <si>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</si>
  <si>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</si>
  <si>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</si>
  <si>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</si>
  <si>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</si>
  <si>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</si>
  <si>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</si>
  <si>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</si>
  <si>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</si>
  <si>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</si>
  <si>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</si>
  <si>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</si>
  <si>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</si>
  <si>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</si>
  <si>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</si>
  <si>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</si>
  <si>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</si>
  <si>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</si>
  <si>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</si>
  <si>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</si>
  <si>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</si>
  <si>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</si>
  <si>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</si>
  <si>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</si>
  <si>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</si>
  <si>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</si>
  <si>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</si>
  <si>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</si>
  <si>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</si>
  <si>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</si>
  <si>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</si>
  <si>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</si>
  <si>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</si>
  <si>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</si>
  <si>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</si>
  <si>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</si>
  <si>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</si>
  <si>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</si>
  <si>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</si>
  <si>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</si>
  <si>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</si>
  <si>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</si>
  <si>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</si>
  <si>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</si>
  <si>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</si>
  <si>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</si>
  <si>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</si>
  <si>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</si>
  <si>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</si>
  <si>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</si>
  <si>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</si>
  <si>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</si>
  <si>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</si>
  <si>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</si>
  <si>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</si>
  <si>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</si>
  <si>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</si>
  <si>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</si>
  <si>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</si>
  <si>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</si>
  <si>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</si>
  <si>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</si>
  <si>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</si>
  <si>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</si>
  <si>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</si>
  <si>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</si>
  <si>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</si>
  <si>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</si>
  <si>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</si>
  <si>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</si>
  <si>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</si>
  <si>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</si>
  <si>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</si>
  <si>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</si>
  <si>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</si>
  <si>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</si>
  <si>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</si>
  <si>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</si>
  <si>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</si>
  <si>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</si>
  <si>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</si>
  <si>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</si>
  <si>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</si>
  <si>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</si>
  <si>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</si>
  <si>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</si>
  <si>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</si>
  <si>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</si>
  <si>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</si>
  <si>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</si>
  <si>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</si>
  <si>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</si>
  <si>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</si>
  <si>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</si>
  <si>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</si>
  <si>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</si>
  <si>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</si>
  <si>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</si>
  <si>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</si>
  <si>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</si>
  <si>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</si>
  <si>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</si>
  <si>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</si>
  <si>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</si>
  <si>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</si>
  <si>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</si>
  <si>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</si>
  <si>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</si>
  <si>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</si>
  <si>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</si>
  <si>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</si>
  <si>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</si>
  <si>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</si>
  <si>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</si>
  <si>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</si>
  <si>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</si>
  <si>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</si>
  <si>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</si>
  <si>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</si>
  <si>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</si>
  <si>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</si>
  <si>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</si>
  <si>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</si>
  <si>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</si>
  <si>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</si>
  <si>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</si>
  <si>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</si>
  <si>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</si>
  <si>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</si>
  <si>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</si>
  <si>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</si>
  <si>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</si>
  <si>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</si>
  <si>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</si>
  <si>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</si>
  <si>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</si>
  <si>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</si>
  <si>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</si>
  <si>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</si>
  <si>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</si>
  <si>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</si>
  <si>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</si>
  <si>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</si>
  <si>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</si>
  <si>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</si>
  <si>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</si>
  <si>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</si>
  <si>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</si>
  <si>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</si>
  <si>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</si>
  <si>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</si>
  <si>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</si>
  <si>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</si>
  <si>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</si>
  <si>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</si>
  <si>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</si>
  <si>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</si>
  <si>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</si>
  <si>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</si>
  <si>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</si>
  <si>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</si>
  <si>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</si>
  <si>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</si>
  <si>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</si>
  <si>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</si>
  <si>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</si>
  <si>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</si>
  <si>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</si>
  <si>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</si>
  <si>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</si>
  <si>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</si>
  <si>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</si>
  <si>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</si>
  <si>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</si>
  <si>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</si>
  <si>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</si>
  <si>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</si>
  <si>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</si>
  <si>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</si>
  <si>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</si>
  <si>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</si>
  <si>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</si>
  <si>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</si>
  <si>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</si>
  <si>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</si>
  <si>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</si>
  <si>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</si>
  <si>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</si>
  <si>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</si>
  <si>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</si>
  <si>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</si>
  <si>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</si>
  <si>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</si>
  <si>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</si>
  <si>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</si>
  <si>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</si>
  <si>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</si>
  <si>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</si>
  <si>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</si>
  <si>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</si>
  <si>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</si>
  <si>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</si>
  <si>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</si>
  <si>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</si>
  <si>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</si>
  <si>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</si>
  <si>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</si>
  <si>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</si>
  <si>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</si>
  <si>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</si>
  <si>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</si>
  <si>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</si>
  <si>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</si>
  <si>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</si>
  <si>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</si>
  <si>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</si>
  <si>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</si>
  <si>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</si>
  <si>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</si>
  <si>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</si>
  <si>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</si>
  <si>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</si>
  <si>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</si>
  <si>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</si>
  <si>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</si>
  <si>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</si>
  <si>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</si>
  <si>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</si>
  <si>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</si>
  <si>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</si>
  <si>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</si>
  <si>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</si>
  <si>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</si>
  <si>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</si>
  <si>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</si>
  <si>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</si>
  <si>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</si>
  <si>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</si>
  <si>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</si>
  <si>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</si>
  <si>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</si>
  <si>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</si>
  <si>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</si>
  <si>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</si>
  <si>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</si>
  <si>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</si>
  <si>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</si>
  <si>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</si>
  <si>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</si>
  <si>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</si>
  <si>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</si>
  <si>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</si>
  <si>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</si>
  <si>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</si>
  <si>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</si>
  <si>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</si>
  <si>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</si>
  <si>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</si>
  <si>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</si>
  <si>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</si>
  <si>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</si>
  <si>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</si>
  <si>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</si>
  <si>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</si>
  <si>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</si>
  <si>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</si>
  <si>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</si>
  <si>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</si>
  <si>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</si>
  <si>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</si>
  <si>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</si>
  <si>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</si>
  <si>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</si>
  <si>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</si>
  <si>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</si>
  <si>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</si>
  <si>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</si>
  <si>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</si>
  <si>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</si>
  <si>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</si>
  <si>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</si>
  <si>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</si>
  <si>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</si>
  <si>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</si>
  <si>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</si>
  <si>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</si>
  <si>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</si>
  <si>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</si>
  <si>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</si>
  <si>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</si>
  <si>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</si>
  <si>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</si>
  <si>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</si>
  <si>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</si>
  <si>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</si>
  <si>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</si>
  <si>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</si>
  <si>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</si>
  <si>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</si>
  <si>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</si>
  <si>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</si>
  <si>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</si>
  <si>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</si>
  <si>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</si>
  <si>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</si>
  <si>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</si>
  <si>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</si>
  <si>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</si>
  <si>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</si>
  <si>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</si>
  <si>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</si>
  <si>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</si>
  <si>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</si>
  <si>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</si>
  <si>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</si>
  <si>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</si>
  <si>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</si>
  <si>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</si>
  <si>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</si>
  <si>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</si>
  <si>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</si>
  <si>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</si>
  <si>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</si>
  <si>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</si>
  <si>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</si>
  <si>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</si>
  <si>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</si>
  <si>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</si>
  <si>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</si>
  <si>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</si>
  <si>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</si>
  <si>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</si>
  <si>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</si>
  <si>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</si>
  <si>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</si>
  <si>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</si>
  <si>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</si>
  <si>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</si>
  <si>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</si>
  <si>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</si>
  <si>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</si>
  <si>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</si>
  <si>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</si>
  <si>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</si>
  <si>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</si>
  <si>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</si>
  <si>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</si>
  <si>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</si>
  <si>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</si>
  <si>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</si>
  <si>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</si>
  <si>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</si>
  <si>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</si>
  <si>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</si>
  <si>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</si>
  <si>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</si>
  <si>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</si>
  <si>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</si>
  <si>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</si>
  <si>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</si>
  <si>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</si>
  <si>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</si>
  <si>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</si>
  <si>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</si>
  <si>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</si>
  <si>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</si>
  <si>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</si>
  <si>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</si>
  <si>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</si>
  <si>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</si>
  <si>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</si>
  <si>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</si>
  <si>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</si>
  <si>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</si>
  <si>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</si>
  <si>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</si>
  <si>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</si>
  <si>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</si>
  <si>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</si>
  <si>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</si>
  <si>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</si>
  <si>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</si>
  <si>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</si>
  <si>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</si>
  <si>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</si>
  <si>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</si>
  <si>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</si>
  <si>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</si>
  <si>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</si>
  <si>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</si>
  <si>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</si>
  <si>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</si>
  <si>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</si>
  <si>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</si>
  <si>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</si>
  <si>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</si>
  <si>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</si>
  <si>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</si>
  <si>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</si>
  <si>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</si>
  <si>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</si>
  <si>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</si>
  <si>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</si>
  <si>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</si>
  <si>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</si>
  <si>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</si>
  <si>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</si>
  <si>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</si>
  <si>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</si>
  <si>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</si>
  <si>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</si>
  <si>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</si>
  <si>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</si>
  <si>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</si>
  <si>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</si>
  <si>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</si>
  <si>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</si>
  <si>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</si>
  <si>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</si>
  <si>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</si>
  <si>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</si>
  <si>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</si>
  <si>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</si>
  <si>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</si>
  <si>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</si>
  <si>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</si>
  <si>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</si>
  <si>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</si>
  <si>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</si>
  <si>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</si>
  <si>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</si>
  <si>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</si>
  <si>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</si>
  <si>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</si>
  <si>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</si>
  <si>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</si>
  <si>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</si>
  <si>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</si>
  <si>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</si>
  <si>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</si>
  <si>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</si>
  <si>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</si>
  <si>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</si>
  <si>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</si>
  <si>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</si>
  <si>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</si>
  <si>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</si>
  <si>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</si>
  <si>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</si>
  <si>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</si>
  <si>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</si>
  <si>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</si>
  <si>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</si>
  <si>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</si>
  <si>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</si>
  <si>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</si>
  <si>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</si>
  <si>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</si>
  <si>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</si>
  <si>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</si>
  <si>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</si>
  <si>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</si>
  <si>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</si>
  <si>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</si>
  <si>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</si>
  <si>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</si>
  <si>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</si>
  <si>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</si>
  <si>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</si>
  <si>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</si>
  <si>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</si>
  <si>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</si>
  <si>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</si>
  <si>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</si>
  <si>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</si>
  <si>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</si>
  <si>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</si>
  <si>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</si>
  <si>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</si>
  <si>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</si>
  <si>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</si>
  <si>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</si>
  <si>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</si>
  <si>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</si>
  <si>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</si>
  <si>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</si>
  <si>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</si>
  <si>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</si>
  <si>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</si>
  <si>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</si>
  <si>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</si>
  <si>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</si>
  <si>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</si>
  <si>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</si>
  <si>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</si>
  <si>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</si>
  <si>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</si>
  <si>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</si>
  <si>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</si>
  <si>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</si>
  <si>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</si>
  <si>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</si>
  <si>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</si>
  <si>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</si>
  <si>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</si>
  <si>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</si>
  <si>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</si>
  <si>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</si>
  <si>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</si>
  <si>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</si>
  <si>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</si>
  <si>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</si>
  <si>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</si>
  <si>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</si>
  <si>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</si>
  <si>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</si>
  <si>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</si>
  <si>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</si>
  <si>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</si>
  <si>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</si>
  <si>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</si>
  <si>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</si>
  <si>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</si>
  <si>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</si>
  <si>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</si>
  <si>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</si>
  <si>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</si>
  <si>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</si>
  <si>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</si>
  <si>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</si>
  <si>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</si>
  <si>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</si>
  <si>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</si>
  <si>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</si>
  <si>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</si>
  <si>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</si>
  <si>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</si>
  <si>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</si>
  <si>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</si>
  <si>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</si>
  <si>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</si>
  <si>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</si>
  <si>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</si>
  <si>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</si>
  <si>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</si>
  <si>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</si>
  <si>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</si>
  <si>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</si>
  <si>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</si>
  <si>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</si>
  <si>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</si>
  <si>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</si>
  <si>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</si>
  <si>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</si>
  <si>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</si>
  <si>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</si>
  <si>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</si>
  <si>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</si>
  <si>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</si>
  <si>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</si>
  <si>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</si>
  <si>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</si>
  <si>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</si>
  <si>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</si>
  <si>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</si>
  <si>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</si>
  <si>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</si>
  <si>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</si>
  <si>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</si>
  <si>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</si>
  <si>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</si>
  <si>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</si>
  <si>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</si>
  <si>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</si>
  <si>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</si>
  <si>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</si>
  <si>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</si>
  <si>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</si>
  <si>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</si>
  <si>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</si>
  <si>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</si>
  <si>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</si>
  <si>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</si>
  <si>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</si>
  <si>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</si>
  <si>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</si>
  <si>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</si>
  <si>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</si>
  <si>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</si>
  <si>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</si>
  <si>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</si>
  <si>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</si>
  <si>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</si>
  <si>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</si>
  <si>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</si>
  <si>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</si>
  <si>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</si>
  <si>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</si>
  <si>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</si>
  <si>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</si>
  <si>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</si>
  <si>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</si>
  <si>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</si>
  <si>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</si>
  <si>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</si>
  <si>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</si>
  <si>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</si>
  <si>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</si>
  <si>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</si>
  <si>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</si>
  <si>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</si>
  <si>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</si>
  <si>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</si>
  <si>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</si>
  <si>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</si>
  <si>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</si>
  <si>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</si>
  <si>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</si>
  <si>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</si>
  <si>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</si>
  <si>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</si>
  <si>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</si>
  <si>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</si>
  <si>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</si>
  <si>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</si>
  <si>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</si>
  <si>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</si>
  <si>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</si>
  <si>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</si>
  <si>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</si>
  <si>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</si>
  <si>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</si>
  <si>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</si>
  <si>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</si>
  <si>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</si>
  <si>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</si>
  <si>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</si>
  <si>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</si>
  <si>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</si>
  <si>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</si>
  <si>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</si>
  <si>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</si>
  <si>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</si>
  <si>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</si>
  <si>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</si>
  <si>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</si>
  <si>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</si>
  <si>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</si>
  <si>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</si>
  <si>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</si>
  <si>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</si>
  <si>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</si>
  <si>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</si>
  <si>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</si>
  <si>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</si>
  <si>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</si>
  <si>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</si>
  <si>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</si>
  <si>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</si>
  <si>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</si>
  <si>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</si>
  <si>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</si>
  <si>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</si>
  <si>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</si>
  <si>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</si>
  <si>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</si>
  <si>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</si>
  <si>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</si>
  <si>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</si>
  <si>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</si>
  <si>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</si>
  <si>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</si>
  <si>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</si>
  <si>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</si>
  <si>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</si>
  <si>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</si>
  <si>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</si>
  <si>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</si>
  <si>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</si>
  <si>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</si>
  <si>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</si>
  <si>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</si>
  <si>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</si>
  <si>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</si>
  <si>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</si>
  <si>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</si>
  <si>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</si>
  <si>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</si>
  <si>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</si>
  <si>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</si>
  <si>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</si>
  <si>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</si>
  <si>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</si>
  <si>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</si>
  <si>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</si>
  <si>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</si>
  <si>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</si>
  <si>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</si>
  <si>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</si>
  <si>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</si>
  <si>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</si>
  <si>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</si>
  <si>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</si>
  <si>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</si>
  <si>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</si>
  <si>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</si>
  <si>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</si>
  <si>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</si>
  <si>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</si>
  <si>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</si>
  <si>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</si>
  <si>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</si>
  <si>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</si>
  <si>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</si>
  <si>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</si>
  <si>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</si>
  <si>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</si>
  <si>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</si>
  <si>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</si>
  <si>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</si>
  <si>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</si>
  <si>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</si>
  <si>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</si>
  <si>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</si>
  <si>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</si>
  <si>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</si>
  <si>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</si>
  <si>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</si>
  <si>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</si>
  <si>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</si>
  <si>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</si>
  <si>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</si>
  <si>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</si>
  <si>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</si>
  <si>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</si>
  <si>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</si>
  <si>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</si>
  <si>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</si>
  <si>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</si>
  <si>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</si>
  <si>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</si>
  <si>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</si>
  <si>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</si>
  <si>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</si>
  <si>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</si>
  <si>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</si>
  <si>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</si>
  <si>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</si>
  <si>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</si>
  <si>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</si>
  <si>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</si>
  <si>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</si>
  <si>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</si>
  <si>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</si>
  <si>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</si>
  <si>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</si>
  <si>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</si>
  <si>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</si>
  <si>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</si>
  <si>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</si>
  <si>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</si>
  <si>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</si>
  <si>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</si>
  <si>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</si>
  <si>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</si>
  <si>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</si>
  <si>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</si>
  <si>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</si>
  <si>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</si>
  <si>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</si>
  <si>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</si>
  <si>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</si>
  <si>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</si>
  <si>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</si>
  <si>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</si>
  <si>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</si>
  <si>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</si>
  <si>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</si>
  <si>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</si>
  <si>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</si>
  <si>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</si>
  <si>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</si>
  <si>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</si>
  <si>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</si>
  <si>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</si>
  <si>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</si>
  <si>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</si>
  <si>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</si>
  <si>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</si>
  <si>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</si>
  <si>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</si>
  <si>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</si>
  <si>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</si>
  <si>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</si>
  <si>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</si>
  <si>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</si>
  <si>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</si>
  <si>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</si>
  <si>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</si>
  <si>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</si>
  <si>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</si>
  <si>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</si>
  <si>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</si>
  <si>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</si>
  <si>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</si>
  <si>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</si>
  <si>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</si>
  <si>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</si>
  <si>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</si>
  <si>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</si>
  <si>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</si>
  <si>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</si>
  <si>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</si>
  <si>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</si>
  <si>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</si>
  <si>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</si>
  <si>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</si>
  <si>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</si>
  <si>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</si>
  <si>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</si>
  <si>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</si>
  <si>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</si>
  <si>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</si>
  <si>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</si>
  <si>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</si>
  <si>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</si>
  <si>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</si>
  <si>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</si>
  <si>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</si>
  <si>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</si>
  <si>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</si>
  <si>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</si>
  <si>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</si>
  <si>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</si>
  <si>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</si>
  <si>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</si>
  <si>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</si>
  <si>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</si>
  <si>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</si>
  <si>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</si>
  <si>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</si>
  <si>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</si>
  <si>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</si>
  <si>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</si>
  <si>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</si>
  <si>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</si>
  <si>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</si>
  <si>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</si>
  <si>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</si>
  <si>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</si>
  <si>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</si>
  <si>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</si>
  <si>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</si>
  <si>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</si>
  <si>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</si>
  <si>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</si>
  <si>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</si>
  <si>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</si>
  <si>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</si>
  <si>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</si>
  <si>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</si>
  <si>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</si>
  <si>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</si>
  <si>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</si>
  <si>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</si>
  <si>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</si>
  <si>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</si>
  <si>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</si>
  <si>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</si>
  <si>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</si>
  <si>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</si>
  <si>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</si>
  <si>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</si>
  <si>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</si>
  <si>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</si>
  <si>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</si>
  <si>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</si>
  <si>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</si>
  <si>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</si>
  <si>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</si>
  <si>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</si>
  <si>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</si>
  <si>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</si>
  <si>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</si>
  <si>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</si>
  <si>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</si>
  <si>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</si>
  <si>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</si>
  <si>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</si>
  <si>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</si>
  <si>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</si>
  <si>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</si>
  <si>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</si>
  <si>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</si>
  <si>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</si>
  <si>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</si>
  <si>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</si>
  <si>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</si>
  <si>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</si>
  <si>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</si>
  <si>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</si>
  <si>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</si>
  <si>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</si>
  <si>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</si>
  <si>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</si>
  <si>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</si>
  <si>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</si>
  <si>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</si>
  <si>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</si>
  <si>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</si>
  <si>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</si>
  <si>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</si>
  <si>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</si>
  <si>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</si>
  <si>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</si>
  <si>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</si>
  <si>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</si>
  <si>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</si>
  <si>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</si>
  <si>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</si>
  <si>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</si>
  <si>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</si>
  <si>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</si>
  <si>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</si>
  <si>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</si>
  <si>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</si>
  <si>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</si>
  <si>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</si>
  <si>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</si>
  <si>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</si>
  <si>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</si>
  <si>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</si>
  <si>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</si>
  <si>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</si>
  <si>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</si>
  <si>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</si>
  <si>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</si>
  <si>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</si>
  <si>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</si>
  <si>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</si>
  <si>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</si>
  <si>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</si>
  <si>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</si>
  <si>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</si>
  <si>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</si>
  <si>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</si>
  <si>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</si>
  <si>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</si>
  <si>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</si>
  <si>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</si>
  <si>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</si>
  <si>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</si>
  <si>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</si>
  <si>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</si>
  <si>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</si>
  <si>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</si>
  <si>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</si>
  <si>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</si>
  <si>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</si>
  <si>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</si>
  <si>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</si>
  <si>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</si>
  <si>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</si>
  <si>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</si>
  <si>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</si>
  <si>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</si>
  <si>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</si>
  <si>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</si>
  <si>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</si>
  <si>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</si>
  <si>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</si>
  <si>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</si>
  <si>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</si>
  <si>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</si>
  <si>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</si>
  <si>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</si>
  <si>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</si>
  <si>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</si>
  <si>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</si>
  <si>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</si>
  <si>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</si>
  <si>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</si>
  <si>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</si>
  <si>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</si>
  <si>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</si>
  <si>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</si>
  <si>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</si>
  <si>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</si>
  <si>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</si>
  <si>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</si>
  <si>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</si>
  <si>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</si>
  <si>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</si>
  <si>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</si>
  <si>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</si>
  <si>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</si>
  <si>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</si>
  <si>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</si>
  <si>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</si>
  <si>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</si>
  <si>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</si>
  <si>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</si>
  <si>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</si>
  <si>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</si>
  <si>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</si>
  <si>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</si>
  <si>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</si>
  <si>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</si>
  <si>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</si>
  <si>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</si>
  <si>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</si>
  <si>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</si>
  <si>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</si>
  <si>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</si>
  <si>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</si>
  <si>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</si>
  <si>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</si>
  <si>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</si>
  <si>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</si>
  <si>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</si>
  <si>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</si>
  <si>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</si>
  <si>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</si>
  <si>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</si>
  <si>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</si>
  <si>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</si>
  <si>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</si>
  <si>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</si>
  <si>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</si>
  <si>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</si>
  <si>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</si>
  <si>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</si>
  <si>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</si>
  <si>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</si>
  <si>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</si>
  <si>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</si>
  <si>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</si>
  <si>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</si>
  <si>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</si>
  <si>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</si>
  <si>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</si>
  <si>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</si>
  <si>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</si>
  <si>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</si>
  <si>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</si>
  <si>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</si>
  <si>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</si>
  <si>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</si>
  <si>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</si>
  <si>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</si>
  <si>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</si>
  <si>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</si>
  <si>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</si>
  <si>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</si>
  <si>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</si>
  <si>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</si>
  <si>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</si>
  <si>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</si>
  <si>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</si>
  <si>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</si>
  <si>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</si>
  <si>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</si>
  <si>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</si>
  <si>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</si>
  <si>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</si>
  <si>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</si>
  <si>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</si>
  <si>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</si>
  <si>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</si>
  <si>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</si>
  <si>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</si>
  <si>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</si>
  <si>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</si>
  <si>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</si>
  <si>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</si>
  <si>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</si>
  <si>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</si>
  <si>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</si>
  <si>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</si>
  <si>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</si>
  <si>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</si>
  <si>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</si>
  <si>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</si>
  <si>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</si>
  <si>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</si>
  <si>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</si>
  <si>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</si>
  <si>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</si>
  <si>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</si>
  <si>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</si>
  <si>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</si>
  <si>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</si>
  <si>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</si>
  <si>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</si>
  <si>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</si>
  <si>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</si>
  <si>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</si>
  <si>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</si>
  <si>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</si>
  <si>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</si>
  <si>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</si>
  <si>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</si>
  <si>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</si>
  <si>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</si>
  <si>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</si>
  <si>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</si>
  <si>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</si>
  <si>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</si>
  <si>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</si>
  <si>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</si>
  <si>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</si>
  <si>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</si>
  <si>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</si>
  <si>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</si>
  <si>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</si>
  <si>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</si>
  <si>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</si>
  <si>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</si>
  <si>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</si>
  <si>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</si>
  <si>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</si>
  <si>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</si>
  <si>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</si>
  <si>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</si>
  <si>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</si>
  <si>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</si>
  <si>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</si>
  <si>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</si>
  <si>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</si>
  <si>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</si>
  <si>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</si>
  <si>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</si>
  <si>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</si>
  <si>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</si>
  <si>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</si>
  <si>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</si>
  <si>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</si>
  <si>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</si>
  <si>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</si>
  <si>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</si>
  <si>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</si>
  <si>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</si>
  <si>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</si>
  <si>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</si>
  <si>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</si>
  <si>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</si>
  <si>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</si>
  <si>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</si>
  <si>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</si>
  <si>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</si>
  <si>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</si>
  <si>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</si>
  <si>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</si>
  <si>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</si>
  <si>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</si>
  <si>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</si>
  <si>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</si>
  <si>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</si>
  <si>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</si>
  <si>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</si>
  <si>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</si>
  <si>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</si>
  <si>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</si>
  <si>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</si>
  <si>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</si>
  <si>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</si>
  <si>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</si>
  <si>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</si>
  <si>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</si>
  <si>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</si>
  <si>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</si>
  <si>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</si>
  <si>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</si>
  <si>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</si>
  <si>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</si>
  <si>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</si>
  <si>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</si>
  <si>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</si>
  <si>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</si>
  <si>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</si>
  <si>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</si>
  <si>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</si>
  <si>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</si>
  <si>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</si>
  <si>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</si>
  <si>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</si>
  <si>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</si>
  <si>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</si>
  <si>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</si>
  <si>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</si>
  <si>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</si>
  <si>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</si>
  <si>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</si>
  <si>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</si>
  <si>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</si>
  <si>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</si>
  <si>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</si>
  <si>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</si>
  <si>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</si>
  <si>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</si>
  <si>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</si>
  <si>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</si>
  <si>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</si>
  <si>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</si>
  <si>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</si>
  <si>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</si>
  <si>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</si>
  <si>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</si>
  <si>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</si>
  <si>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</si>
  <si>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</si>
  <si>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</si>
  <si>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</si>
  <si>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</si>
  <si>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</si>
  <si>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</si>
  <si>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</si>
  <si>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</si>
  <si>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</si>
  <si>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</si>
  <si>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</si>
  <si>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</si>
  <si>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</si>
  <si>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</si>
  <si>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</si>
  <si>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</si>
  <si>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</si>
  <si>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</si>
  <si>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</si>
  <si>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</si>
  <si>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</si>
  <si>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</si>
  <si>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</si>
  <si>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</si>
  <si>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</si>
  <si>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</si>
  <si>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</si>
  <si>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</si>
  <si>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</si>
  <si>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</si>
  <si>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</si>
  <si>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</si>
  <si>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</si>
  <si>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</si>
  <si>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</si>
  <si>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</si>
  <si>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</si>
  <si>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</si>
  <si>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</si>
  <si>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</si>
  <si>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</si>
  <si>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</si>
  <si>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</si>
  <si>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</si>
  <si>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</si>
  <si>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</si>
  <si>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</si>
  <si>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</si>
  <si>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</si>
  <si>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</si>
  <si>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</si>
  <si>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</si>
  <si>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</si>
  <si>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</si>
  <si>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</si>
  <si>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</si>
  <si>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</si>
  <si>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</si>
  <si>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</si>
  <si>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</si>
  <si>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</si>
  <si>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</si>
  <si>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</si>
  <si>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</si>
  <si>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</si>
  <si>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</si>
  <si>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</si>
  <si>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</si>
  <si>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</si>
  <si>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</si>
  <si>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</si>
  <si>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</si>
  <si>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</si>
  <si>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</si>
  <si>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</si>
  <si>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</si>
  <si>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</si>
  <si>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</si>
  <si>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</si>
  <si>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</si>
  <si>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</si>
  <si>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</si>
  <si>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</si>
  <si>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</si>
  <si>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</si>
  <si>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</si>
  <si>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</si>
  <si>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</si>
  <si>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</si>
  <si>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</si>
  <si>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</si>
  <si>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</si>
  <si>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</si>
  <si>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</si>
  <si>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</si>
  <si>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</si>
  <si>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</si>
  <si>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</si>
  <si>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</si>
  <si>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</si>
  <si>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</si>
  <si>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</si>
  <si>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</si>
  <si>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</si>
  <si>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</si>
  <si>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</si>
  <si>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</si>
  <si>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</si>
  <si>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</si>
  <si>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</si>
  <si>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</si>
  <si>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</si>
  <si>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</si>
  <si>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</si>
  <si>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</si>
  <si>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</si>
  <si>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</si>
  <si>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</si>
  <si>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</si>
  <si>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</si>
  <si>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</si>
  <si>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</si>
  <si>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</si>
  <si>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</si>
  <si>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</si>
  <si>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</si>
  <si>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</si>
  <si>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</si>
  <si>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</si>
  <si>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</si>
  <si>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</si>
  <si>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</si>
  <si>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</si>
  <si>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</si>
  <si>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</si>
  <si>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</si>
  <si>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</si>
  <si>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</si>
  <si>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</si>
  <si>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</si>
  <si>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</si>
  <si>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</si>
  <si>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</si>
  <si>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</si>
  <si>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</si>
  <si>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</si>
  <si>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</si>
  <si>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</si>
  <si>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</si>
  <si>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</si>
  <si>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</si>
  <si>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</si>
  <si>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</si>
  <si>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</si>
  <si>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</si>
  <si>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</si>
  <si>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</si>
  <si>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</si>
  <si>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</si>
  <si>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</si>
  <si>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</si>
  <si>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</si>
  <si>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</si>
  <si>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</si>
  <si>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</si>
  <si>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</si>
  <si>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</si>
  <si>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</si>
  <si>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</si>
  <si>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</si>
  <si>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</si>
  <si>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</si>
  <si>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</si>
  <si>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</si>
  <si>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</si>
  <si>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</si>
  <si>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</si>
  <si>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</si>
  <si>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</si>
  <si>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</si>
  <si>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</si>
  <si>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</si>
  <si>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</si>
  <si>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</si>
  <si>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</si>
  <si>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</si>
  <si>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</si>
  <si>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</si>
  <si>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</si>
  <si>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</si>
  <si>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</si>
  <si>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</si>
  <si>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</si>
  <si>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</si>
  <si>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</si>
  <si>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</si>
  <si>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</si>
  <si>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</si>
  <si>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</si>
  <si>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</si>
  <si>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</si>
  <si>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</si>
  <si>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</si>
  <si>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</si>
  <si>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</si>
  <si>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</si>
  <si>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</si>
  <si>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</si>
  <si>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</si>
  <si>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</si>
  <si>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</si>
  <si>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</si>
  <si>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</si>
  <si>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</si>
  <si>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</si>
  <si>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</si>
  <si>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</si>
  <si>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</si>
  <si>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</si>
  <si>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</si>
  <si>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</si>
  <si>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</si>
  <si>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</si>
  <si>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</si>
  <si>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</si>
  <si>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</si>
  <si>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</si>
  <si>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</si>
  <si>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</si>
  <si>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</si>
  <si>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</si>
  <si>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</si>
  <si>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</si>
  <si>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</si>
  <si>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</si>
  <si>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</si>
  <si>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</si>
  <si>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</si>
  <si>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</si>
  <si>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</si>
  <si>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</si>
  <si>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</si>
  <si>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</si>
  <si>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</si>
  <si>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</si>
  <si>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</si>
  <si>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</si>
  <si>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</si>
  <si>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</si>
  <si>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</si>
  <si>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</si>
  <si>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</si>
  <si>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</si>
  <si>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</si>
  <si>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</si>
  <si>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</si>
  <si>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</si>
  <si>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</si>
  <si>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</si>
  <si>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</si>
  <si>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</si>
  <si>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</si>
  <si>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</si>
  <si>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</si>
  <si>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</si>
  <si>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</si>
  <si>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</si>
  <si>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</si>
  <si>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</si>
  <si>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</si>
  <si>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</si>
  <si>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</si>
  <si>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</si>
  <si>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</si>
  <si>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</si>
  <si>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</si>
  <si>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</si>
  <si>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</si>
  <si>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</si>
  <si>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</si>
  <si>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</si>
  <si>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</si>
  <si>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</si>
  <si>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</si>
  <si>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</si>
  <si>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</si>
  <si>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</si>
  <si>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</si>
  <si>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</si>
  <si>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</si>
  <si>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</si>
  <si>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</si>
  <si>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</si>
  <si>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</si>
  <si>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</si>
  <si>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</si>
  <si>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</si>
  <si>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</si>
  <si>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</si>
  <si>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</si>
  <si>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</si>
  <si>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</si>
  <si>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</si>
  <si>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</si>
  <si>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</si>
  <si>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</si>
  <si>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</si>
  <si>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</si>
  <si>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</si>
  <si>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</si>
  <si>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</si>
  <si>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</si>
  <si>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</si>
  <si>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</si>
  <si>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</si>
  <si>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</si>
  <si>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</si>
  <si>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</si>
  <si>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</si>
  <si>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</si>
  <si>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</si>
  <si>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</si>
  <si>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</si>
  <si>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</si>
  <si>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</si>
  <si>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</si>
  <si>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</si>
  <si>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</si>
  <si>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</si>
  <si>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</si>
  <si>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</si>
  <si>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</si>
  <si>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</si>
  <si>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</si>
  <si>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</si>
  <si>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</si>
  <si>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</si>
  <si>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</si>
  <si>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</si>
  <si>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</si>
  <si>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</si>
  <si>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</si>
  <si>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</si>
  <si>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</si>
  <si>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</si>
  <si>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</si>
  <si>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</si>
  <si>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</si>
  <si>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</si>
  <si>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</si>
  <si>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</si>
  <si>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</si>
  <si>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</si>
  <si>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</si>
  <si>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</si>
  <si>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</si>
  <si>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</si>
  <si>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</si>
  <si>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</si>
  <si>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</si>
  <si>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</si>
  <si>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</si>
  <si>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</si>
  <si>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</si>
  <si>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</si>
  <si>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</si>
  <si>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</si>
  <si>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</si>
  <si>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</si>
  <si>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</si>
  <si>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</si>
  <si>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</si>
  <si>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</si>
  <si>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</si>
  <si>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</si>
  <si>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</si>
  <si>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</si>
  <si>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</si>
  <si>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</si>
  <si>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</si>
  <si>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</si>
  <si>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</si>
  <si>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</si>
  <si>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</si>
  <si>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</si>
  <si>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</si>
  <si>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</si>
  <si>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</si>
  <si>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</si>
  <si>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</si>
  <si>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</si>
  <si>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</si>
  <si>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</si>
  <si>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</si>
  <si>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</si>
  <si>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</si>
  <si>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</si>
  <si>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</si>
  <si>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</si>
  <si>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</si>
  <si>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</si>
  <si>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</si>
  <si>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</si>
  <si>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</si>
  <si>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</si>
  <si>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</si>
  <si>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</si>
  <si>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</si>
  <si>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</si>
  <si>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</si>
  <si>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</si>
  <si>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</si>
  <si>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</si>
  <si>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</si>
  <si>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</si>
  <si>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</si>
  <si>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</si>
  <si>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</si>
  <si>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</si>
  <si>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</si>
  <si>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</si>
  <si>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</si>
  <si>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</si>
  <si>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</si>
  <si>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</si>
  <si>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</si>
  <si>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</si>
  <si>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</si>
  <si>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</si>
  <si>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</si>
  <si>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</si>
  <si>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</si>
  <si>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</si>
  <si>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</si>
  <si>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</si>
  <si>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</si>
  <si>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</si>
  <si>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</si>
  <si>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</si>
  <si>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</si>
  <si>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</si>
  <si>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</si>
  <si>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</si>
  <si>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</si>
  <si>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</si>
  <si>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</si>
  <si>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</si>
  <si>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</si>
  <si>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</si>
  <si>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</si>
  <si>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</si>
  <si>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</si>
  <si>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</si>
  <si>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</si>
  <si>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</si>
  <si>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</si>
  <si>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</si>
  <si>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</si>
  <si>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</si>
  <si>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</si>
  <si>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</si>
  <si>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</si>
  <si>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</si>
  <si>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</si>
  <si>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</si>
  <si>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</si>
  <si>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</si>
  <si>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</si>
  <si>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</si>
  <si>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</si>
  <si>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</si>
  <si>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</si>
  <si>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</si>
  <si>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</si>
  <si>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</si>
  <si>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</si>
  <si>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</si>
  <si>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</si>
  <si>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</si>
  <si>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</si>
  <si>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</si>
  <si>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</si>
  <si>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</si>
  <si>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</si>
  <si>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</si>
  <si>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</si>
  <si>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</si>
  <si>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</si>
  <si>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</si>
  <si>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</si>
  <si>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</si>
  <si>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</si>
  <si>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</si>
  <si>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</si>
  <si>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</si>
  <si>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</si>
  <si>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</si>
  <si>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</si>
  <si>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</si>
  <si>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</si>
  <si>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</si>
  <si>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</si>
  <si>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</si>
  <si>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</si>
  <si>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</si>
  <si>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</si>
  <si>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</si>
  <si>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</si>
  <si>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</si>
  <si>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</si>
  <si>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</si>
  <si>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</si>
  <si>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</si>
  <si>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</si>
  <si>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</si>
  <si>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</si>
  <si>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</si>
  <si>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</si>
  <si>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</si>
  <si>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</si>
  <si>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</si>
  <si>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</si>
  <si>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</si>
  <si>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</si>
  <si>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</si>
  <si>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</si>
  <si>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</si>
  <si>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</si>
  <si>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</si>
  <si>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</si>
  <si>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</si>
  <si>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</si>
  <si>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</si>
  <si>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</si>
  <si>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</si>
  <si>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</si>
  <si>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</si>
  <si>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</si>
  <si>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</si>
  <si>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</si>
  <si>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</si>
  <si>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</si>
  <si>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</si>
  <si>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</si>
  <si>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</si>
  <si>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</si>
  <si>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</si>
  <si>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</si>
  <si>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</si>
  <si>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</si>
  <si>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</si>
  <si>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</si>
  <si>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</si>
  <si>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</si>
  <si>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</si>
  <si>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</si>
  <si>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</si>
  <si>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</si>
  <si>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</si>
  <si>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</si>
  <si>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</si>
  <si>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</si>
  <si>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</si>
  <si>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</si>
  <si>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</si>
  <si>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</si>
  <si>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</si>
  <si>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</si>
  <si>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</si>
  <si>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</si>
  <si>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</si>
  <si>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</si>
  <si>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</si>
  <si>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</si>
  <si>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</si>
  <si>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</si>
  <si>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</si>
  <si>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</si>
  <si>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</si>
  <si>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</si>
  <si>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</si>
  <si>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</si>
  <si>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</si>
  <si>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</si>
  <si>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</si>
  <si>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</si>
  <si>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</si>
  <si>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</si>
  <si>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</si>
  <si>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</si>
  <si>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</si>
  <si>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</si>
  <si>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</si>
  <si>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</si>
  <si>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</si>
  <si>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</si>
  <si>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</si>
  <si>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</si>
  <si>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</si>
  <si>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</si>
  <si>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</si>
  <si>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</si>
  <si>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</si>
  <si>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</si>
  <si>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</si>
  <si>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</si>
  <si>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</si>
  <si>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</si>
  <si>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</si>
  <si>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</si>
  <si>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</si>
  <si>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</si>
  <si>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</si>
  <si>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</si>
  <si>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</si>
  <si>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</si>
  <si>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</si>
  <si>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</si>
  <si>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</si>
  <si>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</si>
  <si>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</si>
  <si>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</si>
  <si>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</si>
  <si>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</si>
  <si>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</si>
  <si>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</si>
  <si>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</si>
  <si>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</si>
  <si>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</si>
  <si>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</si>
  <si>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</si>
  <si>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</si>
  <si>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</si>
  <si>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</si>
  <si>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</si>
  <si>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</si>
  <si>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</si>
  <si>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</si>
  <si>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</si>
  <si>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</si>
  <si>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</si>
  <si>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</si>
  <si>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</si>
  <si>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</si>
  <si>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</si>
  <si>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</si>
  <si>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</si>
  <si>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</si>
  <si>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</si>
  <si>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</si>
  <si>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</si>
  <si>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</si>
  <si>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</si>
  <si>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</si>
  <si>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</si>
  <si>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</si>
  <si>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</si>
  <si>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</si>
  <si>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</si>
  <si>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</si>
  <si>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</si>
  <si>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</si>
  <si>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</si>
  <si>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</si>
  <si>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</si>
  <si>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</si>
  <si>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</si>
  <si>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</si>
  <si>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</si>
  <si>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</si>
  <si>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</si>
  <si>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</si>
  <si>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</si>
  <si>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</si>
  <si>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</si>
  <si>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</si>
  <si>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</si>
  <si>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</si>
  <si>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</si>
  <si>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</si>
  <si>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</si>
  <si>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</si>
  <si>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</si>
  <si>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</si>
  <si>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</si>
  <si>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</si>
  <si>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</si>
  <si>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</si>
  <si>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</si>
  <si>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</si>
  <si>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</si>
  <si>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</si>
  <si>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</si>
  <si>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</si>
  <si>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</si>
  <si>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</si>
  <si>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</si>
  <si>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</si>
  <si>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</si>
  <si>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</si>
  <si>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</si>
  <si>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</si>
  <si>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</si>
  <si>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</si>
  <si>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</si>
  <si>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</si>
  <si>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</si>
  <si>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</si>
  <si>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</si>
  <si>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</si>
  <si>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</si>
  <si>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</si>
  <si>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</si>
  <si>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</si>
  <si>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</si>
  <si>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</si>
  <si>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</si>
  <si>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</si>
  <si>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</si>
  <si>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</si>
  <si>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</si>
  <si>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</si>
  <si>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</si>
  <si>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</si>
  <si>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</si>
  <si>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</si>
  <si>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</si>
  <si>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</si>
  <si>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</si>
  <si>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</si>
  <si>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</si>
  <si>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</si>
  <si>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</si>
  <si>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</si>
  <si>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</si>
  <si>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</si>
  <si>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</si>
  <si>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</si>
  <si>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</si>
  <si>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</si>
  <si>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</si>
  <si>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</si>
  <si>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</si>
  <si>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</si>
  <si>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</si>
  <si>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</si>
  <si>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</si>
  <si>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</si>
  <si>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</si>
  <si>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</si>
  <si>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</si>
  <si>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</si>
  <si>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</si>
  <si>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</si>
  <si>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</si>
  <si>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</si>
  <si>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</si>
  <si>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</si>
  <si>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</si>
  <si>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</si>
  <si>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</si>
  <si>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</si>
  <si>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</si>
  <si>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</si>
  <si>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</si>
  <si>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</si>
  <si>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</si>
  <si>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</si>
  <si>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</si>
  <si>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</si>
  <si>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</si>
  <si>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</si>
  <si>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</si>
  <si>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</si>
  <si>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</si>
  <si>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</si>
  <si>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</si>
  <si>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</si>
  <si>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</si>
  <si>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</si>
  <si>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</si>
  <si>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</si>
  <si>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</si>
  <si>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</si>
  <si>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</si>
  <si>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</si>
  <si>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</si>
  <si>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</si>
  <si>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</si>
  <si>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</si>
  <si>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</si>
  <si>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</si>
  <si>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</si>
  <si>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</si>
  <si>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</si>
  <si>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</si>
  <si>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</si>
  <si>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</si>
  <si>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</si>
  <si>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</si>
  <si>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</si>
  <si>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</si>
  <si>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</si>
  <si>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</si>
  <si>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</si>
  <si>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</si>
  <si>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</si>
  <si>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</si>
  <si>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</si>
  <si>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</si>
  <si>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</si>
  <si>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</si>
  <si>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</si>
  <si>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</si>
  <si>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</si>
  <si>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</si>
  <si>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</si>
  <si>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</si>
  <si>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</si>
  <si>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</si>
  <si>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</si>
  <si>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</si>
  <si>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</si>
  <si>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</si>
  <si>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</si>
  <si>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</si>
  <si>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</si>
  <si>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</si>
  <si>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</si>
  <si>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</si>
  <si>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</si>
  <si>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</si>
  <si>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</si>
  <si>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</si>
  <si>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</si>
  <si>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</si>
  <si>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</si>
  <si>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</si>
  <si>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</si>
  <si>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</si>
  <si>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</si>
  <si>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</si>
  <si>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</si>
  <si>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</si>
  <si>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</si>
  <si>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</si>
  <si>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</si>
  <si>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</si>
  <si>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</si>
  <si>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</si>
  <si>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</si>
  <si>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</si>
  <si>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</si>
  <si>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</si>
  <si>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</si>
  <si>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</si>
  <si>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</si>
  <si>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</si>
  <si>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</si>
  <si>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</si>
  <si>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</si>
  <si>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</si>
  <si>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</si>
  <si>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</si>
  <si>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</si>
  <si>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</si>
  <si>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</si>
  <si>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</si>
  <si>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</si>
  <si>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</si>
  <si>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</si>
  <si>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</si>
  <si>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</si>
  <si>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</si>
  <si>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</si>
  <si>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</si>
  <si>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</si>
  <si>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</si>
  <si>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</si>
  <si>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</si>
  <si>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</si>
  <si>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</si>
  <si>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</si>
  <si>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</si>
  <si>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</si>
  <si>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</si>
  <si>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</si>
  <si>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</si>
  <si>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</si>
  <si>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</si>
  <si>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</si>
  <si>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</si>
  <si>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</si>
  <si>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</si>
  <si>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</si>
  <si>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</si>
  <si>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</si>
  <si>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</si>
  <si>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</si>
  <si>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</si>
  <si>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</si>
  <si>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</si>
  <si>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</si>
  <si>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</si>
  <si>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</si>
  <si>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</si>
  <si>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</si>
  <si>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</si>
  <si>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</si>
  <si>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</si>
  <si>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</si>
  <si>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</si>
  <si>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</si>
  <si>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</si>
  <si>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</si>
  <si>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</si>
  <si>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</si>
  <si>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</si>
  <si>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</si>
  <si>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</si>
  <si>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</si>
  <si>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</si>
  <si>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</si>
  <si>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</si>
  <si>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</si>
  <si>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</si>
  <si>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</si>
  <si>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</si>
  <si>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</si>
  <si>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</si>
  <si>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</si>
  <si>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</si>
  <si>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</si>
  <si>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</si>
  <si>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</si>
  <si>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</si>
  <si>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</si>
  <si>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</si>
  <si>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</si>
  <si>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</si>
  <si>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</si>
  <si>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</si>
  <si>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</si>
  <si>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</si>
  <si>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</si>
  <si>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</si>
  <si>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</si>
  <si>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</si>
  <si>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</si>
  <si>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</si>
  <si>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</si>
  <si>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</si>
  <si>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</si>
  <si>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</si>
  <si>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</si>
  <si>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</si>
  <si>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</si>
  <si>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</si>
  <si>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</si>
  <si>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</si>
  <si>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</si>
  <si>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</si>
  <si>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</si>
  <si>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</si>
  <si>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</si>
  <si>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</si>
  <si>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</si>
  <si>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</si>
  <si>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</si>
  <si>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</si>
  <si>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</si>
  <si>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</si>
  <si>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</si>
  <si>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</si>
  <si>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</si>
  <si>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</si>
  <si>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</si>
  <si>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</si>
  <si>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</si>
  <si>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</si>
  <si>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</si>
  <si>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</si>
  <si>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</si>
  <si>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</si>
  <si>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</si>
  <si>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</si>
  <si>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</si>
  <si>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</si>
  <si>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</si>
  <si>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</si>
  <si>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</si>
  <si>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</si>
  <si>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</si>
  <si>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</si>
  <si>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</si>
  <si>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</si>
  <si>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</si>
  <si>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</si>
  <si>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</si>
  <si>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</si>
  <si>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</si>
  <si>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</si>
  <si>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</si>
  <si>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</si>
  <si>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</si>
  <si>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</si>
  <si>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</si>
  <si>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</si>
  <si>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</si>
  <si>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</si>
  <si>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</si>
  <si>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</si>
  <si>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</si>
  <si>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</si>
  <si>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</si>
  <si>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</si>
  <si>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</si>
  <si>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</si>
  <si>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</si>
  <si>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</si>
  <si>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</si>
  <si>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</si>
  <si>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</si>
  <si>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</si>
  <si>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</si>
  <si>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</si>
  <si>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</si>
  <si>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</si>
  <si>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</si>
  <si>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</si>
  <si>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</si>
  <si>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</si>
  <si>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</si>
  <si>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</si>
  <si>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</si>
  <si>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</si>
  <si>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</si>
  <si>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</si>
  <si>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</si>
  <si>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</si>
  <si>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</si>
  <si>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</si>
  <si>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</si>
  <si>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</si>
  <si>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</si>
  <si>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</si>
  <si>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</si>
  <si>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</si>
  <si>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</si>
  <si>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</si>
  <si>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</si>
  <si>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</si>
  <si>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</si>
  <si>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</si>
  <si>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</si>
  <si>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</si>
  <si>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</si>
  <si>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</si>
  <si>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</si>
  <si>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</si>
  <si>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</si>
  <si>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</si>
  <si>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</si>
  <si>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</si>
  <si>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</si>
  <si>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</si>
  <si>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</si>
  <si>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</si>
  <si>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</si>
  <si>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</si>
  <si>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</si>
  <si>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</si>
  <si>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</si>
  <si>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</si>
  <si>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</si>
  <si>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</si>
  <si>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</si>
  <si>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</si>
  <si>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</si>
  <si>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</si>
  <si>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</si>
  <si>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</si>
  <si>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</si>
  <si>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</si>
  <si>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</si>
  <si>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</si>
  <si>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</si>
  <si>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</si>
  <si>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</si>
  <si>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</si>
  <si>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</si>
  <si>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</si>
  <si>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</si>
  <si>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</si>
  <si>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</si>
  <si>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</si>
  <si>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</si>
  <si>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</si>
  <si>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</si>
  <si>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</si>
  <si>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</si>
  <si>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</si>
  <si>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</si>
  <si>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</si>
  <si>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</si>
  <si>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</si>
  <si>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</si>
  <si>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</si>
  <si>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</si>
  <si>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</si>
  <si>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</si>
  <si>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</si>
  <si>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</si>
  <si>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</si>
  <si>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</si>
  <si>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</si>
  <si>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</si>
  <si>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</si>
  <si>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</si>
  <si>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</si>
  <si>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</si>
  <si>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</si>
  <si>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</si>
  <si>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</si>
  <si>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</si>
  <si>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</si>
  <si>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</si>
  <si>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</si>
  <si>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</si>
  <si>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</si>
  <si>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</si>
  <si>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</si>
  <si>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</si>
  <si>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</si>
  <si>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</si>
  <si>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</si>
  <si>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</si>
  <si>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</si>
  <si>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</si>
  <si>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</si>
  <si>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</si>
  <si>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</si>
  <si>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</si>
  <si>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</si>
  <si>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</si>
  <si>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</si>
  <si>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</si>
  <si>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</si>
  <si>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</si>
  <si>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</si>
  <si>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</si>
  <si>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</si>
  <si>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</si>
  <si>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</si>
  <si>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</si>
  <si>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</si>
  <si>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</si>
  <si>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</si>
  <si>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</si>
  <si>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</si>
  <si>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</si>
  <si>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</si>
  <si>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</si>
  <si>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</si>
  <si>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</si>
  <si>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</si>
  <si>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</si>
  <si>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</si>
  <si>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</si>
  <si>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</si>
  <si>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</si>
  <si>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</si>
  <si>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</si>
  <si>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</si>
  <si>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</si>
  <si>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</si>
  <si>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</si>
  <si>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</si>
  <si>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</si>
  <si>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</si>
  <si>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</si>
  <si>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</si>
  <si>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</si>
  <si>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</si>
  <si>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</si>
  <si>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</si>
  <si>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</si>
  <si>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</si>
  <si>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</si>
  <si>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</si>
  <si>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</si>
  <si>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</si>
  <si>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</si>
  <si>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</si>
  <si>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</si>
  <si>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</si>
  <si>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</si>
  <si>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</si>
  <si>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</si>
  <si>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</si>
  <si>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</si>
  <si>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</si>
  <si>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</si>
  <si>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</si>
  <si>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</si>
  <si>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</si>
  <si>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</si>
  <si>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</si>
  <si>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</si>
  <si>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</si>
  <si>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</si>
  <si>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</si>
  <si>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</si>
  <si>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</si>
  <si>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</si>
  <si>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</si>
  <si>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</si>
  <si>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</si>
  <si>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</si>
  <si>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</si>
  <si>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</si>
  <si>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</si>
  <si>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</si>
  <si>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</si>
  <si>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</si>
  <si>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</si>
  <si>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</si>
  <si>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</si>
  <si>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</si>
  <si>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</si>
  <si>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</si>
  <si>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</si>
  <si>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</si>
  <si>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</si>
  <si>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</si>
  <si>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</si>
  <si>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</si>
  <si>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</si>
  <si>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</si>
  <si>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</si>
  <si>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</si>
  <si>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</si>
  <si>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</si>
  <si>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</si>
  <si>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</si>
  <si>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</si>
  <si>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</si>
  <si>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</si>
  <si>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</si>
  <si>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</si>
  <si>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</si>
  <si>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</si>
  <si>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</si>
  <si>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</si>
  <si>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</si>
  <si>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</si>
  <si>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</si>
  <si>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</si>
  <si>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</si>
  <si>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</si>
  <si>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</si>
  <si>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</si>
  <si>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</si>
  <si>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</si>
  <si>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</si>
  <si>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</si>
  <si>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</si>
  <si>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</si>
  <si>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</si>
  <si>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</si>
  <si>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</si>
  <si>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</si>
  <si>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</si>
  <si>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</si>
  <si>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</si>
  <si>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</si>
  <si>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</si>
  <si>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</si>
  <si>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</si>
  <si>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</si>
  <si>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</si>
  <si>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</si>
  <si>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</si>
  <si>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</si>
  <si>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</si>
  <si>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</si>
  <si>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</si>
  <si>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</si>
  <si>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</si>
  <si>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</si>
  <si>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</si>
  <si>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</si>
  <si>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</si>
  <si>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</si>
  <si>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</si>
  <si>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</si>
  <si>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</si>
  <si>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</si>
  <si>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</si>
  <si>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</si>
  <si>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</si>
  <si>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</si>
  <si>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</si>
  <si>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</si>
  <si>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</si>
  <si>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</si>
  <si>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</si>
  <si>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</si>
  <si>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</si>
  <si>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</si>
  <si>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</si>
  <si>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</si>
  <si>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</si>
  <si>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</si>
  <si>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</si>
  <si>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</si>
  <si>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</si>
  <si>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</si>
  <si>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</si>
  <si>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</si>
  <si>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</si>
  <si>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</si>
  <si>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</si>
  <si>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</si>
  <si>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</si>
  <si>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</si>
  <si>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</si>
  <si>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</si>
  <si>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</si>
  <si>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</si>
  <si>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</si>
  <si>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</si>
  <si>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</si>
  <si>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</si>
  <si>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</si>
  <si>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</si>
  <si>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</si>
  <si>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</si>
  <si>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</si>
  <si>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</si>
  <si>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</si>
  <si>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</si>
  <si>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</si>
  <si>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</si>
  <si>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</si>
  <si>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</si>
  <si>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</si>
  <si>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</si>
  <si>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</si>
  <si>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</si>
  <si>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</si>
  <si>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</si>
  <si>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</si>
  <si>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</si>
  <si>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</si>
  <si>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</si>
  <si>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</si>
  <si>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</si>
  <si>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</si>
  <si>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</si>
  <si>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</si>
  <si>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</si>
  <si>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</si>
  <si>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</si>
  <si>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</si>
  <si>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</si>
  <si>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</si>
  <si>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</si>
  <si>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</si>
  <si>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</si>
  <si>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</si>
  <si>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</si>
  <si>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</si>
  <si>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</si>
  <si>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</si>
  <si>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</si>
  <si>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</si>
  <si>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</si>
  <si>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</si>
  <si>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</si>
  <si>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</si>
  <si>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</si>
  <si>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</si>
  <si>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</si>
  <si>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</si>
  <si>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</si>
  <si>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</si>
  <si>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</si>
  <si>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</si>
  <si>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</si>
  <si>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</si>
  <si>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</si>
  <si>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</si>
  <si>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</si>
  <si>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</si>
  <si>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</si>
  <si>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</si>
  <si>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</si>
  <si>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</si>
  <si>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</si>
  <si>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</si>
  <si>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</si>
  <si>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</si>
  <si>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</si>
  <si>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</si>
  <si>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</si>
  <si>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</si>
  <si>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</si>
  <si>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</si>
  <si>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</si>
  <si>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</si>
  <si>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</si>
  <si>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</si>
  <si>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</si>
  <si>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</si>
  <si>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</si>
  <si>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</si>
  <si>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</si>
  <si>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</si>
  <si>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</si>
  <si>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</si>
  <si>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</si>
  <si>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</si>
  <si>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</si>
  <si>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</si>
  <si>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</si>
  <si>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</si>
  <si>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</si>
  <si>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</si>
  <si>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</si>
  <si>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</si>
  <si>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</si>
  <si>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</si>
  <si>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</si>
  <si>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</si>
  <si>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</si>
  <si>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</si>
  <si>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</si>
  <si>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</si>
  <si>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</si>
  <si>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</si>
  <si>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</si>
  <si>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</si>
  <si>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</si>
  <si>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</si>
  <si>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</si>
  <si>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</si>
  <si>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</si>
  <si>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</si>
  <si>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</si>
  <si>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</si>
  <si>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</si>
  <si>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</si>
  <si>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</si>
  <si>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</si>
  <si>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</si>
  <si>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</si>
  <si>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</si>
  <si>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</si>
  <si>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</si>
  <si>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</si>
  <si>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</si>
  <si>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</si>
  <si>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</si>
  <si>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</si>
  <si>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</si>
  <si>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</si>
  <si>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</si>
  <si>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</si>
  <si>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</si>
  <si>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</si>
  <si>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</si>
  <si>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</si>
  <si>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</si>
  <si>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</si>
  <si>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</si>
  <si>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</si>
  <si>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</si>
  <si>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</si>
  <si>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</si>
  <si>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</si>
  <si>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</si>
  <si>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</si>
  <si>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</si>
  <si>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</si>
  <si>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</si>
  <si>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</si>
  <si>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</si>
  <si>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</si>
  <si>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</si>
  <si>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</si>
  <si>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</si>
  <si>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</si>
  <si>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</si>
  <si>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</si>
  <si>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</si>
  <si>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</si>
  <si>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</si>
  <si>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</si>
  <si>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</si>
  <si>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</si>
  <si>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</si>
  <si>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</si>
  <si>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</si>
  <si>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</si>
  <si>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</si>
  <si>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</si>
  <si>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</si>
  <si>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</si>
  <si>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</si>
  <si>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</si>
  <si>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</si>
  <si>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</si>
  <si>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</si>
  <si>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</si>
  <si>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</si>
  <si>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</si>
  <si>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</si>
  <si>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</si>
  <si>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</si>
  <si>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</si>
  <si>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</si>
  <si>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</si>
  <si>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</si>
  <si>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</si>
  <si>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</si>
  <si>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</si>
  <si>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</si>
  <si>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</si>
  <si>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</si>
  <si>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</si>
  <si>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</si>
  <si>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</si>
  <si>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</si>
  <si>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</si>
  <si>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</si>
  <si>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</si>
  <si>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</si>
  <si>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</si>
  <si>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</si>
  <si>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</si>
  <si>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</si>
  <si>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</si>
  <si>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</si>
  <si>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</si>
  <si>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</si>
  <si>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</si>
  <si>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</si>
  <si>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</si>
  <si>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</si>
  <si>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</si>
  <si>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</si>
  <si>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</si>
  <si>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</si>
  <si>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</si>
  <si>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</si>
  <si>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</si>
  <si>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</si>
  <si>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</si>
  <si>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</si>
  <si>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</si>
  <si>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</si>
  <si>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</si>
  <si>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</si>
  <si>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</si>
  <si>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</si>
  <si>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</si>
  <si>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</si>
  <si>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</si>
  <si>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</si>
  <si>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</si>
  <si>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</si>
  <si>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</si>
  <si>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</si>
  <si>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</si>
  <si>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</si>
  <si>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</si>
  <si>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</si>
  <si>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</si>
  <si>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</si>
  <si>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</si>
  <si>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</si>
  <si>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</si>
  <si>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</si>
  <si>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</si>
  <si>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</si>
  <si>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</si>
  <si>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</si>
  <si>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</si>
  <si>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</si>
  <si>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</si>
  <si>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</si>
  <si>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</si>
  <si>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</si>
  <si>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</si>
  <si>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</si>
  <si>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</si>
  <si>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</si>
  <si>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</si>
  <si>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</si>
  <si>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</si>
  <si>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</si>
  <si>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</si>
  <si>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</si>
  <si>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</si>
  <si>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</si>
  <si>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</si>
  <si>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</si>
  <si>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</si>
  <si>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</si>
  <si>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</si>
  <si>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</si>
  <si>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</si>
  <si>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</si>
  <si>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</si>
  <si>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</si>
  <si>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</si>
  <si>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</si>
  <si>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</si>
  <si>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</si>
  <si>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</si>
  <si>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</si>
  <si>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</si>
  <si>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</si>
  <si>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</si>
  <si>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</si>
  <si>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</si>
  <si>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</si>
  <si>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</si>
  <si>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</si>
  <si>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</si>
  <si>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</si>
  <si>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</si>
  <si>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</si>
  <si>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</si>
  <si>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</si>
  <si>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</si>
  <si>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</si>
  <si>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</si>
  <si>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</si>
  <si>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</si>
  <si>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</si>
  <si>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</si>
  <si>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</si>
  <si>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</si>
  <si>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</si>
  <si>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</si>
  <si>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</si>
  <si>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</si>
  <si>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</si>
  <si>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</si>
  <si>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</si>
  <si>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</si>
  <si>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</si>
  <si>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</si>
  <si>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</si>
  <si>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</si>
  <si>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</si>
  <si>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</si>
  <si>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</si>
  <si>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</si>
  <si>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</si>
  <si>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</si>
  <si>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</si>
  <si>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</si>
  <si>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</si>
  <si>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</si>
  <si>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</si>
  <si>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</si>
  <si>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</si>
  <si>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</si>
  <si>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</si>
  <si>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</si>
  <si>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</si>
  <si>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</si>
  <si>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</si>
  <si>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</si>
  <si>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</si>
  <si>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</si>
  <si>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</si>
  <si>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</si>
  <si>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</si>
  <si>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</si>
  <si>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</si>
  <si>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</si>
  <si>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</si>
  <si>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</si>
  <si>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</si>
  <si>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</si>
  <si>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</si>
  <si>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</si>
  <si>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</si>
  <si>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</si>
  <si>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</si>
  <si>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</si>
  <si>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</si>
  <si>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</si>
  <si>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</si>
  <si>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</si>
  <si>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</si>
  <si>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</si>
  <si>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</si>
  <si>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</si>
  <si>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</si>
  <si>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</si>
  <si>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</si>
  <si>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</si>
  <si>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</si>
  <si>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</si>
  <si>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</si>
  <si>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</si>
  <si>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</si>
  <si>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</si>
  <si>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</si>
  <si>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</si>
  <si>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</si>
  <si>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</si>
  <si>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</si>
  <si>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</si>
  <si>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</si>
  <si>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</si>
  <si>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</si>
  <si>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</si>
  <si>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</si>
  <si>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</si>
  <si>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</si>
  <si>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</si>
  <si>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</si>
  <si>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</si>
  <si>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</si>
  <si>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</si>
  <si>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</si>
  <si>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</si>
  <si>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</si>
  <si>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</si>
  <si>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</si>
  <si>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</si>
  <si>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</si>
  <si>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</si>
  <si>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</si>
  <si>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</si>
  <si>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</si>
  <si>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</si>
  <si>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</si>
  <si>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</si>
  <si>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</si>
  <si>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</si>
  <si>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</si>
  <si>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</si>
  <si>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</si>
  <si>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</si>
  <si>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</si>
  <si>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</si>
  <si>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</si>
  <si>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</si>
  <si>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</si>
  <si>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</si>
  <si>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</si>
  <si>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</si>
  <si>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</si>
  <si>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</si>
  <si>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</si>
  <si>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</si>
  <si>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</si>
  <si>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</si>
  <si>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</si>
  <si>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</si>
  <si>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</si>
  <si>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</si>
  <si>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</si>
  <si>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</si>
  <si>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</si>
  <si>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</si>
  <si>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</si>
  <si>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</si>
  <si>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</si>
  <si>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</si>
  <si>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</si>
  <si>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</si>
  <si>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</si>
  <si>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</si>
  <si>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</si>
  <si>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</si>
  <si>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</si>
  <si>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</si>
  <si>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</si>
  <si>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</si>
  <si>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</si>
  <si>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</si>
  <si>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</si>
  <si>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</si>
  <si>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</si>
  <si>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</si>
  <si>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</si>
  <si>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</si>
  <si>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</si>
  <si>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</si>
  <si>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</si>
  <si>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</si>
  <si>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</si>
  <si>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</si>
  <si>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</si>
  <si>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</si>
  <si>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</si>
  <si>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</si>
  <si>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</si>
  <si>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</si>
  <si>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</si>
  <si>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</si>
  <si>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</si>
  <si>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</si>
  <si>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</si>
  <si>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</si>
  <si>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</si>
  <si>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</si>
  <si>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</si>
  <si>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</si>
  <si>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</si>
  <si>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</si>
  <si>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</si>
  <si>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</si>
  <si>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</si>
  <si>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</si>
  <si>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</si>
  <si>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</si>
  <si>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</si>
  <si>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</si>
  <si>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</si>
  <si>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</si>
  <si>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</si>
  <si>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</si>
  <si>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</si>
  <si>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</si>
  <si>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</si>
  <si>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</si>
  <si>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</si>
  <si>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</si>
  <si>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</si>
  <si>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</si>
  <si>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</si>
  <si>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</si>
  <si>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</si>
  <si>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</si>
  <si>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</si>
  <si>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</si>
  <si>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</si>
  <si>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</si>
  <si>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</si>
  <si>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</si>
  <si>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</si>
  <si>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</si>
  <si>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</si>
  <si>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</si>
  <si>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</si>
  <si>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</si>
  <si>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</si>
  <si>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</si>
  <si>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</si>
  <si>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</si>
  <si>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</si>
  <si>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</si>
  <si>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</si>
  <si>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</si>
  <si>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</si>
  <si>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</si>
  <si>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</si>
  <si>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</si>
  <si>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</si>
  <si>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</si>
  <si>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</si>
  <si>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</si>
  <si>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</si>
  <si>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</si>
  <si>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</si>
  <si>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</si>
  <si>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</si>
  <si>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</si>
  <si>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</si>
  <si>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</si>
  <si>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</si>
  <si>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</si>
  <si>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</si>
  <si>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</si>
  <si>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</si>
  <si>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</si>
  <si>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</si>
  <si>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</si>
  <si>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</si>
  <si>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</si>
  <si>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</si>
  <si>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</si>
  <si>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</si>
  <si>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</si>
  <si>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</si>
  <si>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</si>
  <si>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</si>
  <si>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</si>
  <si>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</si>
  <si>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</si>
  <si>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</si>
  <si>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</si>
  <si>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</si>
  <si>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</si>
  <si>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</si>
  <si>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</si>
  <si>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</si>
  <si>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</si>
  <si>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</si>
  <si>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</si>
  <si>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</si>
  <si>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</si>
  <si>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</si>
  <si>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</si>
  <si>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</si>
  <si>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</si>
  <si>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</si>
  <si>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</si>
  <si>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</si>
  <si>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</si>
  <si>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</si>
  <si>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</si>
  <si>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</si>
  <si>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</si>
  <si>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</si>
  <si>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</si>
  <si>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</si>
  <si>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</si>
  <si>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</si>
  <si>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</si>
  <si>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</si>
  <si>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</si>
  <si>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</si>
  <si>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</si>
  <si>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</si>
  <si>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</si>
  <si>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</si>
  <si>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</si>
  <si>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</si>
  <si>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</si>
  <si>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</si>
  <si>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</si>
  <si>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</si>
  <si>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</si>
  <si>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</si>
  <si>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</si>
  <si>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</si>
  <si>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</si>
  <si>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</si>
  <si>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</si>
  <si>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</si>
  <si>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</si>
  <si>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</si>
  <si>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</si>
  <si>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</si>
  <si>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</si>
  <si>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</si>
  <si>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</si>
  <si>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</si>
  <si>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</si>
  <si>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</si>
  <si>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</si>
  <si>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</si>
  <si>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</si>
  <si>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</si>
  <si>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</si>
  <si>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</si>
  <si>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</si>
  <si>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</si>
  <si>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</si>
  <si>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</si>
  <si>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</si>
  <si>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</si>
  <si>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</si>
  <si>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</si>
  <si>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</si>
  <si>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</si>
  <si>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</si>
  <si>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</si>
  <si>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</si>
  <si>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</si>
  <si>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</si>
  <si>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</si>
  <si>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</si>
  <si>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</si>
  <si>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</si>
  <si>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</si>
  <si>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</si>
  <si>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</si>
  <si>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</si>
  <si>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</si>
  <si>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</si>
  <si>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</si>
  <si>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</si>
  <si>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</si>
  <si>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</si>
  <si>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</si>
  <si>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</si>
  <si>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</si>
  <si>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</si>
  <si>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</si>
  <si>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</si>
  <si>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</si>
  <si>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</si>
  <si>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</si>
  <si>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</si>
  <si>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</si>
  <si>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</si>
  <si>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</si>
  <si>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</si>
  <si>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</si>
  <si>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</si>
  <si>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</si>
  <si>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</si>
  <si>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</si>
  <si>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</si>
  <si>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</si>
  <si>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</si>
  <si>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</si>
  <si>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</si>
  <si>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</si>
  <si>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</si>
  <si>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</si>
  <si>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</si>
  <si>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</si>
  <si>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</si>
  <si>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</si>
  <si>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</si>
  <si>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</si>
  <si>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</si>
  <si>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</si>
  <si>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</si>
  <si>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</si>
  <si>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</si>
  <si>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</si>
  <si>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</si>
  <si>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</si>
  <si>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</si>
  <si>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</si>
  <si>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</si>
  <si>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</si>
  <si>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</si>
  <si>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</si>
  <si>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</si>
  <si>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</si>
  <si>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</si>
  <si>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</si>
  <si>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</si>
  <si>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</si>
  <si>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</si>
  <si>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</si>
  <si>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</si>
  <si>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</si>
  <si>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</si>
  <si>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</si>
  <si>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</si>
  <si>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</si>
  <si>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</si>
  <si>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</si>
  <si>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</si>
  <si>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</si>
  <si>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</si>
  <si>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</si>
  <si>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</si>
  <si>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</si>
  <si>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</si>
  <si>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</si>
  <si>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</si>
  <si>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</si>
  <si>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</si>
  <si>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</si>
  <si>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</si>
  <si>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</si>
  <si>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</si>
  <si>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</si>
  <si>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</si>
  <si>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</si>
  <si>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</si>
  <si>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</si>
  <si>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</si>
  <si>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</si>
  <si>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</si>
  <si>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</si>
  <si>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</si>
  <si>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</si>
  <si>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</si>
  <si>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</si>
  <si>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</si>
  <si>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</si>
  <si>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</si>
  <si>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</si>
  <si>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</si>
  <si>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</si>
  <si>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</si>
  <si>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</si>
  <si>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</si>
  <si>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</si>
  <si>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</si>
  <si>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</si>
  <si>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</si>
  <si>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</si>
  <si>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</si>
  <si>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</si>
  <si>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</si>
  <si>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</si>
  <si>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</si>
  <si>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</si>
  <si>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</si>
  <si>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</si>
  <si>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</si>
  <si>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</si>
  <si>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</si>
  <si>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</si>
  <si>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</si>
  <si>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</si>
  <si>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</si>
  <si>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</si>
  <si>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</si>
  <si>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</si>
  <si>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</si>
  <si>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</si>
  <si>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</si>
  <si>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</si>
  <si>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</si>
  <si>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</si>
  <si>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</si>
  <si>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</si>
  <si>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</si>
  <si>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</si>
  <si>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</si>
  <si>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</si>
  <si>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</si>
  <si>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</si>
  <si>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</si>
  <si>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</si>
  <si>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</si>
  <si>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</si>
  <si>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</si>
  <si>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</si>
  <si>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</si>
  <si>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</si>
  <si>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</si>
  <si>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</si>
  <si>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</si>
  <si>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</si>
  <si>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</si>
  <si>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</si>
  <si>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</si>
  <si>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</si>
  <si>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</si>
  <si>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</si>
  <si>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</si>
  <si>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</si>
  <si>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</si>
  <si>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</si>
  <si>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</si>
  <si>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</si>
  <si>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</si>
  <si>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</si>
  <si>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</si>
  <si>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</si>
  <si>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</si>
  <si>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</si>
  <si>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</si>
  <si>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</si>
  <si>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</si>
  <si>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</si>
  <si>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</si>
  <si>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</si>
  <si>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</si>
  <si>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</si>
  <si>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</si>
  <si>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</si>
  <si>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</si>
  <si>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</si>
  <si>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</si>
  <si>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</si>
  <si>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</si>
  <si>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</si>
  <si>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</si>
  <si>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</si>
  <si>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</si>
  <si>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</si>
  <si>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</si>
  <si>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</si>
  <si>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</si>
  <si>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</si>
  <si>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</si>
  <si>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</si>
  <si>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</si>
  <si>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</si>
  <si>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</si>
  <si>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</si>
  <si>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</si>
  <si>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</si>
  <si>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</si>
  <si>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</si>
  <si>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</si>
  <si>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</si>
  <si>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</si>
  <si>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</si>
  <si>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</si>
  <si>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</si>
  <si>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</si>
  <si>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</si>
  <si>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</si>
  <si>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</si>
  <si>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</si>
  <si>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</si>
  <si>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</si>
  <si>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</si>
  <si>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</si>
  <si>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</si>
  <si>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</si>
  <si>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</si>
  <si>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</si>
  <si>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</si>
  <si>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</si>
  <si>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</si>
  <si>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</si>
  <si>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</si>
  <si>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</si>
  <si>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</si>
  <si>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</si>
  <si>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</si>
  <si>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</si>
  <si>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</si>
  <si>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</si>
  <si>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</si>
  <si>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</si>
  <si>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</si>
  <si>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</si>
  <si>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</si>
  <si>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</si>
  <si>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</si>
  <si>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</si>
  <si>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</si>
  <si>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</si>
  <si>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</si>
  <si>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</si>
  <si>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</si>
  <si>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</si>
  <si>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</si>
  <si>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</si>
  <si>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</si>
  <si>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</si>
  <si>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</si>
  <si>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</si>
  <si>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</si>
  <si>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</si>
  <si>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</si>
  <si>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</si>
  <si>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</si>
  <si>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</si>
  <si>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</si>
  <si>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</si>
  <si>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</si>
  <si>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</si>
  <si>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</si>
  <si>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</si>
  <si>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</si>
  <si>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</si>
  <si>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</si>
  <si>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</si>
  <si>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</si>
  <si>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</si>
  <si>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</si>
  <si>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</si>
  <si>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</si>
  <si>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</si>
  <si>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</si>
  <si>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</si>
  <si>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</si>
  <si>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</si>
  <si>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</si>
  <si>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</si>
  <si>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</si>
  <si>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</si>
  <si>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</si>
  <si>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</si>
  <si>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</si>
  <si>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</si>
  <si>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</si>
  <si>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</si>
  <si>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</si>
  <si>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</si>
  <si>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</si>
  <si>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</si>
  <si>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</si>
  <si>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</si>
  <si>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</si>
  <si>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</si>
  <si>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</si>
  <si>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</si>
  <si>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</si>
  <si>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</si>
  <si>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</si>
  <si>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</si>
  <si>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</si>
  <si>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</si>
  <si>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</si>
  <si>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</si>
  <si>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</si>
  <si>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</si>
  <si>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</si>
  <si>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</si>
  <si>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</si>
  <si>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</si>
  <si>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</si>
  <si>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</si>
  <si>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</si>
  <si>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</si>
  <si>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</si>
  <si>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</si>
  <si>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</si>
  <si>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</si>
  <si>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</si>
  <si>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</si>
  <si>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</si>
  <si>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</si>
  <si>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</si>
  <si>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</si>
  <si>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</si>
  <si>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</si>
  <si>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</si>
  <si>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</si>
  <si>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</si>
  <si>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</si>
  <si>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</si>
  <si>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</si>
  <si>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</si>
  <si>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</si>
  <si>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</si>
  <si>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</si>
  <si>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</si>
  <si>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</si>
  <si>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</si>
  <si>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</si>
  <si>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</si>
  <si>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</si>
  <si>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</si>
  <si>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</si>
  <si>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</si>
  <si>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</si>
  <si>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</si>
  <si>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</si>
  <si>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</si>
  <si>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</si>
  <si>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</si>
  <si>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</si>
  <si>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</si>
  <si>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</si>
  <si>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</si>
  <si>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</si>
  <si>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</si>
  <si>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</si>
  <si>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</si>
  <si>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</si>
  <si>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</si>
  <si>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</si>
  <si>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</si>
  <si>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</si>
  <si>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</si>
  <si>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</si>
  <si>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</si>
  <si>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</si>
  <si>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</si>
  <si>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</si>
  <si>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</si>
  <si>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</si>
  <si>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</si>
  <si>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</si>
  <si>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</si>
  <si>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</si>
  <si>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</si>
  <si>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</si>
  <si>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</si>
  <si>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</si>
  <si>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</si>
  <si>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</si>
  <si>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</si>
  <si>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</si>
  <si>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</si>
  <si>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</si>
  <si>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</si>
  <si>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</si>
  <si>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</si>
  <si>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</si>
  <si>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</si>
  <si>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</si>
  <si>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</si>
  <si>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</si>
  <si>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</si>
  <si>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</si>
  <si>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</si>
  <si>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</si>
  <si>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</si>
  <si>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</si>
  <si>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</si>
  <si>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</si>
  <si>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</si>
  <si>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</si>
  <si>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</si>
  <si>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</si>
  <si>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</si>
  <si>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</si>
  <si>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</si>
  <si>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</si>
  <si>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</si>
  <si>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</si>
  <si>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</si>
  <si>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</si>
  <si>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</si>
  <si>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</si>
  <si>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</si>
  <si>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</si>
  <si>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</si>
  <si>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</si>
  <si>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</si>
  <si>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</si>
  <si>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</si>
  <si>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</si>
  <si>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</si>
  <si>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</si>
  <si>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</si>
  <si>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</si>
  <si>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</si>
  <si>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</si>
  <si>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</si>
  <si>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</si>
  <si>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</si>
  <si>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</si>
  <si>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</si>
  <si>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</si>
  <si>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</si>
  <si>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</si>
  <si>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</si>
  <si>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</si>
  <si>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</si>
  <si>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</si>
  <si>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</si>
  <si>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</si>
  <si>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</si>
  <si>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</si>
  <si>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</si>
  <si>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</si>
  <si>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</si>
  <si>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</si>
  <si>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</si>
  <si>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</si>
  <si>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</si>
  <si>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</si>
  <si>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</si>
  <si>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</si>
  <si>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</si>
  <si>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</si>
  <si>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</si>
  <si>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</si>
  <si>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</si>
  <si>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</si>
  <si>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</si>
  <si>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</si>
  <si>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</si>
  <si>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</si>
  <si>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</si>
  <si>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</si>
  <si>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</si>
  <si>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</si>
  <si>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</si>
  <si>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</si>
  <si>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</si>
  <si>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</si>
  <si>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</si>
  <si>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</si>
  <si>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</si>
  <si>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</si>
  <si>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</si>
  <si>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</si>
  <si>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</si>
  <si>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</si>
  <si>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</si>
  <si>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</si>
  <si>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</si>
  <si>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</si>
  <si>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</si>
  <si>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</si>
  <si>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</si>
  <si>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</si>
  <si>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</si>
  <si>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</si>
  <si>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</si>
  <si>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</si>
  <si>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</si>
  <si>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</si>
  <si>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</si>
  <si>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</si>
  <si>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</si>
  <si>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</si>
  <si>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</si>
  <si>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</si>
  <si>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</si>
  <si>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</si>
  <si>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</si>
  <si>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</si>
  <si>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</si>
  <si>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</si>
  <si>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</si>
  <si>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</si>
  <si>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</si>
  <si>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</si>
  <si>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</si>
  <si>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</si>
  <si>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</si>
  <si>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</si>
  <si>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</si>
  <si>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</si>
  <si>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</si>
  <si>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</si>
  <si>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</si>
  <si>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</si>
  <si>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</si>
  <si>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</si>
  <si>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</si>
  <si>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</si>
  <si>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</si>
  <si>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</si>
  <si>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</si>
  <si>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</si>
  <si>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</si>
  <si>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</si>
  <si>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</si>
  <si>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</si>
  <si>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</si>
  <si>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</si>
  <si>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</si>
  <si>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</si>
  <si>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</si>
  <si>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</si>
  <si>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</si>
  <si>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</si>
  <si>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</si>
  <si>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</si>
  <si>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</si>
  <si>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</si>
  <si>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</si>
  <si>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</si>
  <si>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</si>
  <si>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</si>
  <si>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</si>
  <si>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</si>
  <si>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</si>
  <si>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</si>
  <si>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</si>
  <si>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</si>
  <si>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</si>
  <si>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</si>
  <si>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</si>
  <si>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</si>
  <si>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</si>
  <si>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</si>
  <si>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</si>
  <si>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</si>
  <si>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</si>
  <si>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</si>
  <si>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</si>
  <si>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</si>
  <si>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</si>
  <si>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</si>
  <si>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</si>
  <si>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</si>
  <si>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</si>
  <si>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</si>
  <si>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</si>
  <si>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</si>
  <si>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</si>
  <si>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</si>
  <si>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</si>
  <si>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</si>
  <si>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</si>
  <si>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</si>
  <si>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</si>
  <si>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</si>
  <si>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</si>
  <si>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</si>
  <si>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</si>
  <si>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</si>
  <si>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</si>
  <si>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</si>
  <si>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</si>
  <si>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</si>
  <si>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</si>
  <si>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</si>
  <si>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</si>
  <si>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</si>
  <si>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</si>
  <si>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</si>
  <si>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</si>
  <si>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</si>
  <si>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</si>
  <si>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</si>
  <si>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</si>
  <si>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</si>
  <si>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</si>
  <si>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</si>
  <si>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</si>
  <si>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</si>
  <si>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</si>
  <si>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</si>
  <si>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</si>
  <si>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</si>
  <si>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</si>
  <si>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</si>
  <si>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</si>
  <si>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</si>
  <si>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</si>
  <si>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</si>
  <si>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</si>
  <si>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</si>
  <si>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</si>
  <si>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</si>
  <si>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</si>
  <si>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</si>
  <si>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</si>
  <si>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</si>
  <si>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</si>
  <si>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</si>
  <si>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</si>
  <si>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</si>
  <si>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</si>
  <si>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</si>
  <si>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</si>
  <si>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</si>
  <si>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</si>
  <si>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</si>
  <si>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</si>
  <si>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</si>
  <si>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</si>
  <si>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</si>
  <si>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</si>
  <si>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</si>
  <si>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</si>
  <si>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</si>
  <si>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</si>
  <si>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</si>
  <si>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</si>
  <si>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</si>
  <si>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</si>
  <si>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</si>
  <si>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</si>
  <si>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</si>
  <si>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</si>
  <si>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</si>
  <si>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</si>
  <si>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</si>
  <si>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</si>
  <si>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</si>
  <si>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</si>
  <si>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</si>
  <si>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</si>
  <si>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</si>
  <si>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</si>
  <si>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</si>
  <si>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</si>
  <si>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</si>
  <si>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</si>
  <si>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</si>
  <si>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</si>
  <si>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</si>
  <si>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</si>
  <si>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</si>
  <si>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</si>
  <si>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</si>
  <si>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</si>
  <si>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</si>
  <si>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</si>
  <si>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</si>
  <si>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</si>
  <si>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</si>
  <si>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</si>
  <si>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</si>
  <si>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</si>
  <si>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</si>
  <si>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</si>
  <si>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</si>
  <si>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</si>
  <si>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</si>
  <si>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</si>
  <si>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</si>
  <si>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</si>
  <si>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</si>
  <si>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</si>
  <si>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</si>
  <si>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</si>
  <si>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</si>
  <si>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</si>
  <si>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</si>
  <si>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</si>
  <si>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</si>
  <si>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</si>
  <si>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</si>
  <si>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</si>
  <si>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</si>
  <si>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</si>
  <si>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</si>
  <si>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</si>
  <si>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</si>
  <si>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</si>
  <si>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</si>
  <si>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</si>
  <si>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</si>
  <si>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</si>
  <si>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</si>
  <si>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</si>
  <si>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</si>
  <si>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</si>
  <si>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</si>
  <si>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</si>
  <si>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</si>
  <si>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</si>
  <si>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</si>
  <si>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</si>
  <si>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</si>
  <si>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</si>
  <si>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</si>
  <si>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</si>
  <si>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</si>
  <si>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</si>
  <si>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</si>
  <si>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</si>
  <si>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</si>
  <si>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</si>
  <si>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</si>
  <si>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</si>
  <si>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</si>
  <si>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</si>
  <si>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</si>
  <si>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</si>
  <si>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</si>
  <si>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</si>
  <si>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</si>
  <si>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</si>
  <si>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</si>
  <si>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</si>
  <si>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</si>
  <si>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</si>
  <si>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</si>
  <si>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</si>
  <si>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</si>
  <si>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</si>
  <si>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</si>
  <si>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</si>
  <si>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</si>
  <si>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</si>
  <si>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</si>
  <si>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</si>
  <si>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</si>
  <si>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</si>
  <si>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</si>
  <si>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</si>
  <si>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</si>
  <si>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</si>
  <si>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</si>
  <si>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</si>
  <si>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</si>
  <si>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</si>
  <si>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</si>
  <si>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</si>
  <si>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</si>
  <si>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</si>
  <si>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</si>
  <si>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</si>
  <si>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</si>
  <si>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</si>
  <si>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</si>
  <si>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</si>
  <si>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</si>
  <si>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</si>
  <si>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</si>
  <si>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</si>
  <si>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</si>
  <si>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</si>
  <si>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</si>
  <si>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</si>
  <si>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</si>
  <si>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</si>
  <si>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</si>
  <si>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</si>
  <si>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</si>
  <si>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</si>
  <si>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</si>
  <si>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</si>
  <si>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</si>
  <si>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</si>
  <si>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</si>
  <si>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</si>
  <si>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</si>
  <si>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</si>
  <si>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</si>
  <si>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</si>
  <si>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</si>
  <si>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</si>
  <si>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</si>
  <si>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</si>
  <si>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</si>
  <si>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</si>
  <si>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</si>
  <si>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</si>
  <si>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</si>
  <si>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</si>
  <si>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</si>
  <si>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</si>
  <si>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</si>
  <si>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</si>
  <si>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</si>
  <si>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</si>
  <si>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</si>
  <si>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</si>
  <si>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</si>
  <si>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</si>
  <si>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</si>
  <si>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</si>
  <si>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</si>
  <si>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</si>
  <si>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</si>
  <si>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</si>
  <si>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</si>
  <si>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</si>
  <si>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</si>
  <si>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</si>
  <si>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</si>
  <si>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</si>
  <si>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</si>
  <si>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</si>
  <si>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</si>
  <si>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</si>
  <si>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</si>
  <si>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</si>
  <si>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</si>
  <si>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</si>
  <si>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</si>
  <si>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</si>
  <si>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</si>
  <si>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</si>
  <si>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</si>
  <si>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</si>
  <si>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</si>
  <si>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</si>
  <si>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</si>
  <si>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</si>
  <si>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</si>
  <si>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</si>
  <si>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</si>
  <si>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</si>
  <si>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</si>
  <si>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</si>
  <si>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</si>
  <si>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</si>
  <si>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</si>
  <si>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</si>
  <si>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</si>
  <si>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</si>
  <si>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</si>
  <si>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</si>
  <si>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</si>
  <si>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</si>
  <si>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</si>
  <si>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</si>
  <si>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</si>
  <si>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</si>
  <si>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</si>
  <si>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</si>
  <si>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</si>
  <si>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</si>
  <si>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</si>
  <si>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</si>
  <si>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</si>
  <si>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</si>
  <si>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</si>
  <si>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</si>
  <si>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</si>
  <si>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</si>
  <si>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</si>
  <si>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</si>
  <si>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</si>
  <si>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</si>
  <si>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</si>
  <si>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</si>
  <si>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</si>
  <si>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</si>
  <si>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</si>
  <si>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</si>
  <si>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</si>
  <si>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</si>
  <si>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</si>
  <si>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</si>
  <si>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</si>
  <si>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</si>
  <si>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</si>
  <si>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</si>
  <si>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</si>
  <si>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</si>
  <si>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</si>
  <si>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</si>
  <si>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</si>
  <si>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</si>
  <si>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</si>
  <si>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</si>
  <si>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</si>
  <si>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</si>
  <si>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</si>
  <si>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</si>
  <si>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</si>
  <si>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</si>
  <si>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</si>
  <si>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</si>
  <si>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</si>
  <si>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</si>
  <si>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</si>
  <si>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</si>
  <si>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</si>
  <si>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</si>
  <si>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</si>
  <si>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</si>
  <si>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</si>
  <si>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</si>
  <si>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</si>
  <si>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</si>
  <si>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</si>
  <si>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</si>
  <si>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</si>
  <si>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</si>
  <si>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</si>
  <si>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</si>
  <si>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</si>
  <si>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</si>
  <si>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</si>
  <si>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</si>
  <si>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</si>
  <si>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</si>
  <si>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</si>
  <si>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</si>
  <si>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</si>
  <si>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</si>
  <si>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</si>
  <si>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</si>
  <si>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</si>
  <si>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</si>
  <si>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</si>
  <si>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</si>
  <si>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</si>
  <si>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</si>
  <si>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</si>
  <si>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</si>
  <si>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</si>
  <si>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</si>
  <si>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</si>
  <si>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</si>
  <si>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</si>
  <si>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</si>
  <si>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</si>
  <si>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</si>
  <si>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</si>
  <si>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</si>
  <si>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</si>
  <si>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</si>
  <si>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</si>
  <si>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</si>
  <si>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</si>
  <si>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</si>
  <si>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</si>
  <si>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</si>
  <si>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</si>
  <si>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</si>
  <si>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</si>
  <si>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</si>
  <si>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</si>
  <si>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</si>
  <si>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</si>
  <si>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</si>
  <si>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</si>
  <si>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</si>
  <si>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</si>
  <si>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</si>
  <si>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</si>
  <si>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</si>
  <si>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</si>
  <si>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</si>
  <si>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</si>
  <si>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</si>
  <si>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</si>
  <si>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</si>
  <si>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</si>
  <si>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</si>
  <si>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</si>
  <si>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</si>
  <si>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</si>
  <si>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</si>
  <si>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</si>
  <si>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</si>
  <si>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</si>
  <si>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</si>
  <si>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</si>
  <si>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</si>
  <si>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</si>
  <si>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</si>
  <si>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</si>
  <si>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</si>
  <si>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</si>
  <si>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</si>
  <si>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</si>
  <si>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</si>
  <si>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</si>
  <si>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</si>
  <si>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</si>
  <si>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</si>
  <si>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</si>
  <si>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</si>
  <si>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</si>
  <si>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</si>
  <si>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</si>
  <si>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</si>
  <si>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</si>
  <si>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</si>
  <si>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</si>
  <si>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</si>
  <si>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</si>
  <si>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</si>
  <si>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</si>
  <si>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</si>
  <si>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</si>
  <si>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</si>
  <si>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</si>
  <si>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</si>
  <si>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</si>
  <si>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</si>
  <si>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</si>
  <si>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</si>
  <si>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</si>
  <si>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</si>
  <si>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</si>
  <si>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</si>
  <si>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</si>
  <si>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</si>
  <si>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</si>
  <si>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</si>
  <si>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</si>
  <si>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</si>
  <si>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</si>
  <si>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</si>
  <si>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</si>
  <si>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</si>
  <si>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</si>
  <si>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</si>
  <si>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</si>
  <si>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</si>
  <si>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</si>
  <si>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</si>
  <si>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</si>
  <si>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</si>
  <si>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</si>
  <si>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</si>
  <si>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</si>
  <si>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</si>
  <si>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</si>
  <si>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</si>
  <si>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</si>
  <si>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</si>
  <si>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</si>
  <si>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</si>
  <si>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</si>
  <si>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</si>
  <si>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</si>
  <si>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</si>
  <si>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</si>
  <si>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</si>
  <si>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</si>
  <si>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</si>
  <si>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</si>
  <si>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</si>
  <si>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</si>
  <si>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</si>
  <si>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</si>
  <si>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</si>
  <si>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</si>
  <si>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</si>
  <si>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</si>
  <si>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</si>
  <si>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</si>
  <si>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</si>
  <si>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</si>
  <si>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</si>
  <si>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</si>
  <si>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</si>
  <si>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</si>
  <si>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</si>
  <si>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</si>
  <si>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</si>
  <si>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</si>
  <si>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</si>
  <si>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</si>
  <si>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</si>
  <si>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</si>
  <si>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</si>
  <si>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</si>
  <si>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</si>
  <si>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</si>
  <si>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</si>
  <si>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</si>
  <si>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</si>
  <si>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</si>
  <si>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</si>
  <si>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</si>
  <si>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</si>
  <si>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</si>
  <si>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</si>
  <si>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</si>
  <si>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</si>
  <si>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</si>
  <si>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</si>
  <si>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</si>
  <si>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</si>
  <si>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</si>
  <si>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</si>
  <si>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</si>
  <si>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</si>
  <si>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</si>
  <si>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</si>
  <si>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</si>
  <si>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</si>
  <si>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</si>
  <si>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</si>
  <si>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</si>
  <si>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</si>
  <si>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</si>
  <si>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</si>
  <si>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</si>
  <si>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</si>
  <si>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</si>
  <si>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</si>
  <si>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</si>
  <si>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</si>
  <si>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</si>
  <si>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</si>
  <si>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</si>
  <si>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</si>
  <si>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</si>
  <si>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</si>
  <si>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</si>
  <si>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</si>
  <si>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</si>
  <si>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</si>
  <si>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</si>
  <si>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</si>
  <si>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</si>
  <si>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</si>
  <si>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</si>
  <si>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</si>
  <si>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</si>
  <si>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</si>
  <si>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</si>
  <si>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</si>
  <si>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</si>
  <si>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</si>
  <si>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</si>
  <si>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</si>
  <si>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</si>
  <si>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</si>
  <si>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</si>
  <si>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</si>
  <si>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</si>
  <si>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</si>
  <si>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</si>
  <si>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</si>
  <si>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</si>
  <si>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</si>
  <si>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</si>
  <si>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</si>
  <si>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</si>
  <si>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</si>
  <si>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</si>
  <si>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</si>
  <si>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</si>
  <si>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</si>
  <si>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</si>
  <si>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</si>
  <si>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</si>
  <si>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</si>
  <si>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</si>
  <si>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</si>
  <si>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</si>
  <si>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</si>
  <si>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</si>
  <si>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</si>
  <si>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</si>
  <si>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</si>
  <si>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</si>
  <si>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</si>
  <si>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</si>
  <si>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</si>
  <si>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</si>
  <si>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</si>
  <si>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</si>
  <si>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</si>
  <si>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</si>
  <si>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</si>
  <si>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</si>
  <si>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</si>
  <si>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</si>
  <si>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</si>
  <si>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</si>
  <si>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</si>
  <si>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</si>
  <si>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</si>
  <si>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</si>
  <si>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</si>
  <si>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</si>
  <si>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</si>
  <si>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</si>
  <si>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</si>
  <si>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</si>
  <si>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</si>
  <si>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</si>
  <si>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</si>
  <si>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</si>
  <si>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</si>
  <si>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</si>
  <si>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</si>
  <si>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</si>
  <si>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</si>
  <si>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</si>
  <si>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</si>
  <si>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</si>
  <si>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</si>
  <si>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</si>
  <si>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</si>
  <si>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</si>
  <si>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</si>
  <si>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</si>
  <si>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</si>
  <si>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</si>
  <si>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</si>
  <si>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</si>
  <si>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</si>
  <si>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</si>
  <si>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</si>
  <si>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</si>
  <si>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</si>
  <si>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</si>
  <si>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</si>
  <si>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</si>
  <si>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</si>
  <si>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</si>
  <si>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</si>
  <si>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</si>
  <si>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</si>
  <si>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</si>
  <si>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</si>
  <si>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</si>
  <si>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</si>
  <si>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</si>
  <si>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</si>
  <si>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</si>
  <si>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</si>
  <si>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</si>
  <si>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</si>
  <si>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</si>
  <si>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</si>
  <si>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</si>
  <si>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</si>
  <si>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</si>
  <si>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</si>
  <si>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</si>
  <si>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</si>
  <si>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</si>
  <si>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</si>
  <si>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</si>
  <si>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</si>
  <si>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</si>
  <si>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</si>
  <si>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</si>
  <si>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</si>
  <si>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</si>
  <si>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</si>
  <si>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</si>
  <si>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</si>
  <si>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</si>
  <si>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</si>
  <si>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</si>
  <si>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</si>
  <si>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</si>
  <si>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</si>
  <si>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</si>
  <si>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</si>
  <si>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</si>
  <si>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</si>
  <si>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</si>
  <si>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</si>
  <si>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</si>
  <si>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</si>
  <si>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</si>
  <si>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</si>
  <si>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</si>
  <si>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</si>
  <si>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</si>
  <si>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</si>
  <si>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</si>
  <si>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</si>
  <si>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</si>
  <si>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</si>
  <si>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</si>
  <si>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</si>
  <si>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</si>
  <si>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</si>
  <si>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</si>
  <si>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</si>
  <si>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</si>
  <si>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</si>
  <si>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</si>
  <si>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</si>
  <si>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</si>
  <si>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</si>
  <si>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</si>
  <si>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</si>
  <si>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</si>
  <si>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</si>
  <si>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</si>
  <si>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</si>
  <si>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</si>
  <si>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</si>
  <si>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</si>
  <si>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</si>
  <si>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</si>
  <si>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</si>
  <si>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</si>
  <si>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</si>
  <si>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</si>
  <si>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</si>
  <si>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</si>
  <si>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</si>
  <si>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</si>
  <si>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</si>
  <si>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</si>
  <si>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</si>
  <si>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</si>
  <si>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</si>
  <si>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</si>
  <si>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</si>
  <si>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</si>
  <si>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</si>
  <si>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</si>
  <si>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</si>
  <si>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</si>
  <si>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</si>
  <si>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</si>
  <si>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</si>
  <si>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</si>
  <si>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</si>
  <si>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</si>
  <si>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</si>
  <si>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</si>
  <si>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</si>
  <si>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</si>
  <si>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</si>
  <si>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</si>
  <si>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</si>
  <si>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</si>
  <si>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</si>
  <si>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</si>
  <si>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</si>
  <si>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</si>
  <si>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</si>
  <si>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</si>
  <si>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</si>
  <si>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</si>
  <si>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</si>
  <si>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</si>
  <si>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</si>
  <si>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</si>
  <si>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</si>
  <si>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</si>
  <si>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</si>
  <si>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</si>
  <si>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</si>
  <si>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</si>
  <si>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</si>
  <si>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</si>
  <si>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</si>
  <si>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</si>
  <si>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</si>
  <si>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</si>
  <si>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</si>
  <si>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</si>
  <si>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</si>
  <si>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</si>
  <si>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</si>
  <si>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</si>
  <si>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</si>
  <si>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</si>
  <si>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</si>
  <si>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</si>
  <si>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</si>
  <si>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</si>
  <si>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</si>
  <si>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</si>
  <si>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</si>
  <si>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</si>
  <si>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</si>
  <si>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</si>
  <si>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</si>
  <si>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</si>
  <si>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</si>
  <si>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</si>
  <si>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</si>
  <si>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</si>
  <si>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</si>
  <si>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</si>
  <si>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</si>
  <si>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</si>
  <si>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</si>
  <si>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</si>
  <si>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</si>
  <si>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</si>
  <si>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</si>
  <si>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</si>
  <si>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</si>
  <si>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</si>
  <si>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</si>
  <si>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</si>
  <si>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</si>
  <si>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</si>
  <si>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</si>
  <si>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</si>
  <si>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</si>
  <si>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</si>
  <si>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</si>
  <si>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</si>
  <si>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</si>
  <si>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</si>
  <si>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</si>
  <si>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</si>
  <si>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</si>
  <si>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</si>
  <si>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</si>
  <si>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</si>
  <si>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</si>
  <si>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</si>
  <si>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</si>
  <si>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</si>
  <si>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</si>
  <si>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</si>
  <si>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</si>
  <si>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</si>
  <si>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</si>
  <si>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</si>
  <si>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</si>
  <si>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</si>
  <si>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</si>
  <si>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</si>
  <si>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</si>
  <si>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</si>
  <si>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</si>
  <si>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</si>
  <si>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</si>
  <si>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</si>
  <si>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</si>
  <si>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</si>
  <si>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</si>
  <si>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</si>
  <si>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</si>
  <si>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</si>
  <si>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</si>
  <si>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</si>
  <si>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</si>
  <si>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</si>
  <si>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</si>
  <si>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</si>
  <si>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</si>
  <si>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</si>
  <si>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</si>
  <si>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</si>
  <si>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</si>
  <si>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</si>
  <si>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</si>
  <si>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</si>
  <si>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</si>
  <si>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</si>
  <si>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</si>
  <si>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</si>
  <si>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</si>
  <si>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</si>
  <si>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</si>
  <si>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</si>
  <si>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</si>
  <si>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</si>
  <si>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</si>
  <si>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</si>
  <si>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</si>
  <si>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</si>
  <si>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</si>
  <si>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</si>
  <si>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</si>
  <si>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</si>
  <si>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</si>
  <si>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</si>
  <si>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</si>
  <si>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</si>
  <si>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</si>
  <si>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</si>
  <si>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</si>
  <si>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</si>
  <si>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</si>
  <si>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</si>
  <si>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</si>
  <si>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</si>
  <si>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</si>
  <si>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</si>
  <si>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</si>
  <si>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</si>
  <si>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</si>
  <si>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</si>
  <si>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</si>
  <si>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</si>
  <si>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</si>
  <si>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</si>
  <si>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</si>
  <si>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</si>
  <si>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</si>
  <si>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</si>
  <si>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</si>
  <si>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</si>
  <si>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</si>
  <si>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</si>
  <si>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</si>
  <si>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</si>
  <si>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</si>
  <si>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</si>
  <si>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</si>
  <si>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</si>
  <si>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</si>
  <si>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</si>
  <si>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</si>
  <si>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</si>
  <si>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</si>
  <si>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</si>
  <si>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</si>
  <si>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</si>
  <si>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</si>
  <si>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</si>
  <si>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</si>
  <si>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</si>
  <si>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</si>
  <si>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</si>
  <si>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</si>
  <si>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</si>
  <si>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</si>
  <si>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</si>
  <si>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</si>
  <si>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</si>
  <si>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</si>
  <si>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</si>
  <si>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</si>
  <si>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</si>
  <si>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</si>
  <si>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</si>
  <si>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</si>
  <si>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</si>
  <si>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</si>
  <si>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</si>
  <si>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</si>
  <si>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</si>
  <si>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</si>
  <si>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</si>
  <si>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</si>
  <si>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</si>
  <si>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</si>
  <si>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</si>
  <si>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</si>
  <si>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</si>
  <si>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</si>
  <si>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</si>
  <si>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</si>
  <si>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</si>
  <si>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</si>
  <si>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</si>
  <si>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</si>
  <si>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</si>
  <si>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</si>
  <si>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</si>
  <si>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</si>
  <si>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</si>
  <si>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</si>
  <si>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</si>
  <si>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</si>
  <si>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</si>
  <si>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</si>
  <si>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</si>
  <si>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</si>
  <si>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</si>
  <si>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</si>
  <si>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</si>
  <si>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</si>
  <si>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</si>
  <si>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</si>
  <si>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</si>
  <si>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</si>
  <si>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</si>
  <si>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</si>
  <si>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</si>
  <si>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</si>
  <si>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</si>
  <si>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</si>
  <si>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</si>
  <si>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</si>
  <si>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</si>
  <si>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</si>
  <si>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</si>
  <si>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</si>
  <si>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</si>
  <si>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</si>
  <si>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</si>
  <si>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</si>
  <si>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</si>
  <si>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</si>
  <si>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</si>
  <si>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</si>
  <si>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</si>
  <si>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</si>
  <si>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</si>
  <si>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</si>
  <si>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</si>
  <si>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</si>
  <si>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</si>
  <si>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</si>
  <si>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</si>
  <si>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</si>
  <si>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</si>
  <si>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</si>
  <si>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</si>
  <si>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</si>
  <si>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</si>
  <si>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</si>
  <si>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</si>
  <si>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</si>
  <si>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</si>
  <si>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</si>
  <si>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</si>
  <si>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</si>
  <si>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</si>
  <si>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</si>
  <si>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</si>
  <si>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</si>
  <si>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</si>
  <si>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</si>
  <si>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</si>
  <si>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</si>
  <si>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</si>
  <si>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</si>
  <si>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</si>
  <si>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</si>
  <si>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</si>
  <si>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</si>
  <si>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</si>
  <si>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</si>
  <si>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</si>
  <si>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</si>
  <si>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</si>
  <si>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</si>
  <si>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</si>
  <si>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</si>
  <si>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</si>
  <si>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</si>
  <si>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</si>
  <si>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</si>
  <si>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</si>
  <si>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</si>
  <si>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</si>
  <si>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</si>
  <si>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</si>
  <si>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</si>
  <si>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</si>
  <si>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</si>
  <si>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</si>
  <si>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</si>
  <si>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</si>
  <si>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</si>
  <si>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</si>
  <si>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</si>
  <si>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</si>
  <si>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</si>
  <si>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</si>
  <si>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</si>
  <si>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</si>
  <si>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</si>
  <si>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</si>
  <si>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</si>
  <si>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</si>
  <si>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</si>
  <si>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</si>
  <si>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</si>
  <si>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</si>
  <si>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</si>
  <si>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</si>
  <si>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</si>
  <si>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</si>
  <si>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</si>
  <si>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</si>
  <si>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</si>
  <si>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</si>
  <si>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</si>
  <si>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</si>
  <si>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</si>
  <si>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</si>
  <si>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</si>
  <si>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</si>
  <si>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</si>
  <si>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</si>
  <si>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</si>
  <si>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</si>
  <si>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</si>
  <si>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</si>
  <si>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</si>
  <si>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</si>
  <si>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</si>
  <si>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</si>
  <si>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</si>
  <si>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</si>
  <si>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</si>
  <si>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</si>
  <si>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</si>
  <si>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</si>
  <si>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</si>
  <si>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</si>
  <si>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</si>
  <si>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</si>
  <si>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</si>
  <si>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</si>
  <si>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</si>
  <si>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</si>
  <si>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</si>
  <si>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</si>
  <si>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</si>
  <si>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</si>
  <si>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</si>
  <si>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</si>
  <si>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</si>
  <si>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</si>
  <si>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</si>
  <si>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</si>
  <si>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</si>
  <si>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</si>
  <si>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</si>
  <si>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</si>
  <si>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</si>
  <si>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</si>
  <si>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</si>
  <si>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</si>
  <si>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</si>
  <si>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</si>
  <si>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</si>
  <si>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</si>
  <si>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</si>
  <si>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</si>
  <si>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</si>
  <si>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</si>
  <si>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</si>
  <si>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</si>
  <si>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</si>
  <si>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</si>
  <si>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</si>
  <si>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</si>
  <si>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</si>
  <si>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</si>
  <si>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</si>
  <si>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</si>
  <si>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</si>
  <si>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</si>
  <si>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</si>
  <si>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</si>
  <si>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</si>
  <si>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</si>
  <si>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</si>
  <si>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</si>
  <si>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</si>
  <si>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</si>
  <si>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</si>
  <si>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</si>
  <si>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</si>
  <si>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</si>
  <si>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</si>
  <si>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</si>
  <si>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</si>
  <si>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</si>
  <si>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</si>
  <si>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</si>
  <si>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</si>
  <si>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</si>
  <si>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</si>
  <si>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</si>
  <si>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</si>
  <si>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</si>
  <si>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</si>
  <si>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</si>
  <si>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</si>
  <si>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</si>
  <si>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</si>
  <si>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</si>
  <si>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</si>
  <si>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</si>
  <si>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</si>
  <si>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</si>
  <si>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</si>
  <si>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</si>
  <si>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</si>
  <si>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</si>
  <si>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</si>
  <si>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</si>
  <si>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</si>
  <si>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</si>
  <si>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</si>
  <si>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</si>
  <si>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</si>
  <si>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</si>
  <si>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</si>
  <si>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</si>
  <si>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</si>
  <si>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</si>
  <si>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</si>
  <si>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</si>
  <si>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</si>
  <si>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</si>
  <si>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</si>
  <si>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</si>
  <si>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</si>
  <si>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</si>
  <si>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</si>
  <si>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</si>
  <si>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</si>
  <si>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</si>
  <si>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</si>
  <si>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</si>
  <si>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</si>
  <si>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</si>
  <si>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</si>
  <si>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</si>
  <si>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</si>
  <si>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</si>
  <si>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</si>
  <si>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</si>
  <si>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</si>
  <si>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</si>
  <si>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</si>
  <si>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</si>
  <si>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</si>
  <si>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</si>
  <si>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</si>
  <si>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</si>
  <si>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</si>
  <si>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</si>
  <si>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</si>
  <si>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</si>
  <si>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</si>
  <si>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</si>
  <si>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</si>
  <si>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</si>
  <si>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</si>
  <si>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</si>
  <si>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</si>
  <si>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</si>
  <si>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</si>
  <si>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</si>
  <si>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</si>
  <si>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</si>
  <si>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</si>
  <si>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</si>
  <si>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</si>
  <si>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</si>
  <si>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</si>
  <si>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</si>
  <si>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</si>
  <si>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</si>
  <si>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</si>
  <si>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</si>
  <si>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</si>
  <si>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</si>
  <si>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</si>
  <si>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</si>
  <si>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</si>
  <si>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</si>
  <si>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</si>
  <si>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</si>
  <si>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</si>
  <si>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</si>
  <si>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</si>
  <si>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</si>
  <si>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</si>
  <si>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</si>
  <si>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</si>
  <si>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</si>
  <si>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</si>
  <si>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</si>
  <si>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</si>
  <si>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</si>
  <si>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</si>
  <si>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</si>
  <si>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</si>
  <si>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</si>
  <si>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</si>
  <si>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</si>
  <si>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</si>
  <si>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</si>
  <si>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</si>
  <si>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</si>
  <si>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</si>
  <si>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</si>
  <si>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</si>
  <si>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</si>
  <si>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</si>
  <si>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</si>
  <si>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</si>
  <si>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</si>
  <si>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</si>
  <si>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</si>
  <si>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</si>
  <si>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</si>
  <si>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</si>
  <si>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</si>
  <si>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</si>
  <si>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</si>
  <si>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</si>
  <si>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</si>
  <si>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</si>
  <si>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</si>
  <si>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</si>
  <si>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</si>
  <si>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</si>
  <si>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</si>
  <si>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</si>
  <si>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</si>
  <si>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</si>
  <si>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</si>
  <si>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</si>
  <si>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</si>
  <si>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</si>
  <si>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</si>
  <si>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</si>
  <si>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</si>
  <si>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</si>
  <si>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</si>
  <si>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</si>
  <si>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</si>
  <si>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</si>
  <si>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</si>
  <si>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</si>
  <si>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</si>
  <si>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</si>
  <si>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</si>
  <si>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</si>
  <si>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</si>
  <si>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</si>
  <si>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</si>
  <si>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</si>
  <si>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</si>
  <si>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</si>
  <si>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</si>
  <si>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</si>
  <si>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</si>
  <si>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</si>
  <si>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</si>
  <si>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</si>
  <si>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</si>
  <si>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</si>
  <si>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</si>
  <si>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</si>
  <si>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</si>
  <si>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</si>
  <si>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</si>
  <si>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</si>
  <si>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</si>
  <si>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</si>
  <si>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</si>
  <si>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</si>
  <si>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</si>
  <si>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</si>
  <si>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</si>
  <si>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</si>
  <si>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</si>
  <si>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</si>
  <si>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</si>
  <si>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</si>
  <si>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</si>
  <si>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</si>
  <si>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</si>
  <si>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</si>
  <si>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</si>
  <si>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</si>
  <si>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</si>
  <si>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</si>
  <si>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</si>
  <si>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</si>
  <si>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</si>
  <si>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</si>
  <si>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</si>
  <si>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</si>
  <si>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</si>
  <si>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</si>
  <si>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</si>
  <si>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</si>
  <si>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</si>
  <si>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</si>
  <si>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</si>
  <si>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</si>
  <si>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</si>
  <si>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</si>
  <si>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</si>
  <si>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</si>
  <si>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</si>
  <si>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</si>
  <si>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</si>
  <si>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</si>
  <si>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</si>
  <si>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</si>
  <si>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</si>
  <si>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</si>
  <si>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</si>
  <si>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</si>
  <si>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</si>
  <si>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</si>
  <si>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</si>
  <si>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</si>
  <si>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</si>
  <si>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</si>
  <si>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</si>
  <si>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</si>
  <si>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</si>
  <si>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</si>
  <si>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</si>
  <si>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</si>
  <si>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</si>
  <si>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</si>
  <si>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</si>
  <si>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</si>
  <si>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</si>
  <si>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</si>
  <si>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</si>
  <si>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</si>
  <si>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</si>
  <si>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</si>
  <si>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</si>
  <si>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</si>
  <si>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</si>
  <si>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</si>
  <si>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</si>
  <si>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</si>
  <si>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</si>
  <si>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</si>
  <si>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</si>
  <si>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</si>
  <si>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</si>
  <si>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</si>
  <si>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</si>
  <si>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</si>
  <si>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</si>
  <si>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</si>
  <si>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</si>
  <si>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</si>
  <si>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</si>
  <si>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</si>
  <si>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</si>
  <si>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</si>
  <si>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</si>
  <si>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</si>
  <si>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</si>
  <si>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</si>
  <si>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</si>
  <si>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</si>
  <si>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</si>
  <si>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</si>
  <si>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</si>
  <si>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</si>
  <si>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</si>
  <si>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</si>
  <si>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</si>
  <si>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</si>
  <si>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</si>
  <si>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</si>
  <si>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</si>
  <si>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</si>
  <si>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</si>
  <si>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</si>
  <si>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</si>
  <si>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</si>
  <si>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</si>
  <si>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</si>
  <si>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</si>
  <si>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</si>
  <si>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</si>
  <si>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</si>
  <si>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</si>
  <si>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</si>
  <si>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</si>
  <si>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</si>
  <si>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</si>
  <si>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</si>
  <si>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</si>
  <si>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</si>
  <si>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</si>
  <si>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</si>
  <si>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</si>
  <si>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</si>
  <si>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</si>
  <si>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</si>
  <si>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</si>
  <si>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</si>
  <si>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</si>
  <si>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</si>
  <si>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</si>
  <si>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</si>
  <si>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</si>
  <si>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</si>
  <si>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</si>
  <si>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</si>
  <si>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</si>
  <si>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</si>
  <si>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</si>
  <si>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</si>
  <si>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</si>
  <si>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</si>
  <si>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</si>
  <si>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</si>
  <si>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</si>
  <si>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</si>
  <si>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</si>
  <si>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</si>
  <si>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</si>
  <si>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</si>
  <si>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</si>
  <si>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</si>
  <si>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</si>
  <si>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</si>
  <si>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</si>
  <si>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</si>
  <si>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</si>
  <si>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</si>
  <si>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</si>
  <si>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</si>
  <si>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</si>
  <si>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</si>
  <si>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</si>
  <si>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</si>
  <si>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</si>
  <si>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</si>
  <si>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</si>
  <si>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</si>
  <si>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</si>
  <si>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</si>
  <si>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</si>
  <si>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</si>
  <si>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</si>
  <si>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</si>
  <si>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</si>
  <si>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</si>
  <si>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</si>
  <si>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</si>
  <si>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</si>
  <si>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</si>
  <si>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</si>
  <si>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</si>
  <si>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</si>
  <si>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</si>
  <si>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</si>
  <si>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</si>
  <si>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</si>
  <si>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</si>
  <si>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</si>
  <si>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</si>
  <si>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</si>
  <si>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</si>
  <si>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</si>
  <si>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</si>
  <si>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</si>
  <si>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</si>
  <si>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</si>
  <si>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</si>
  <si>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</si>
  <si>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</si>
  <si>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</si>
  <si>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</si>
  <si>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</si>
  <si>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</si>
  <si>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</si>
  <si>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</si>
  <si>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</si>
  <si>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</si>
  <si>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</si>
  <si>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</si>
  <si>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</si>
  <si>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</si>
  <si>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</si>
  <si>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</si>
  <si>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</si>
  <si>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</si>
  <si>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</si>
  <si>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</si>
  <si>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</si>
  <si>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</si>
  <si>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</si>
  <si>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</si>
  <si>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</si>
  <si>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</si>
  <si>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</si>
  <si>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</si>
  <si>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</si>
  <si>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</si>
  <si>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</si>
  <si>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</si>
  <si>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</si>
  <si>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</si>
  <si>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</si>
  <si>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</si>
  <si>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</si>
  <si>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</si>
  <si>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</si>
  <si>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</si>
  <si>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</si>
  <si>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</si>
  <si>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</si>
  <si>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</si>
  <si>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</si>
  <si>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</si>
  <si>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</si>
  <si>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</si>
  <si>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</si>
  <si>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</si>
  <si>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</si>
  <si>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</si>
  <si>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</si>
  <si>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</si>
  <si>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</si>
  <si>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</si>
  <si>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</si>
  <si>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</si>
  <si>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</si>
  <si>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</si>
  <si>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</si>
  <si>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</si>
  <si>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</si>
  <si>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</si>
  <si>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</si>
  <si>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</si>
  <si>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</si>
  <si>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</si>
  <si>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</si>
  <si>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</si>
  <si>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</si>
  <si>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</si>
  <si>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</si>
  <si>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</si>
  <si>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</si>
  <si>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</si>
  <si>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</si>
  <si>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</si>
  <si>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</si>
  <si>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</si>
  <si>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</si>
  <si>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</si>
  <si>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</si>
  <si>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</si>
  <si>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</si>
  <si>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</si>
  <si>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</si>
  <si>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</si>
  <si>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</si>
  <si>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</si>
  <si>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</si>
  <si>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</si>
  <si>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</si>
  <si>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</si>
  <si>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</si>
  <si>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</si>
  <si>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</si>
  <si>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</si>
  <si>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</si>
  <si>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</si>
  <si>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</si>
  <si>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</si>
  <si>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</si>
  <si>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</si>
  <si>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</si>
  <si>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</si>
  <si>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</si>
  <si>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</si>
  <si>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</si>
  <si>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</si>
  <si>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</si>
  <si>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</si>
  <si>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</si>
  <si>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</si>
  <si>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</si>
  <si>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</si>
  <si>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</si>
  <si>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</si>
  <si>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</si>
  <si>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</si>
  <si>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</si>
  <si>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</si>
  <si>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</si>
  <si>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</si>
  <si>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</si>
  <si>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</si>
  <si>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</si>
  <si>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</si>
  <si>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</si>
  <si>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</si>
  <si>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</si>
  <si>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</si>
  <si>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</si>
  <si>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</si>
  <si>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</si>
  <si>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</si>
  <si>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</si>
  <si>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</si>
  <si>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</si>
  <si>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</si>
  <si>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</si>
  <si>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</si>
  <si>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</si>
  <si>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</si>
  <si>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</si>
  <si>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</si>
  <si>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</si>
  <si>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</si>
  <si>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</si>
  <si>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</si>
  <si>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</si>
  <si>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</si>
  <si>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</si>
  <si>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</si>
  <si>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</si>
  <si>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</si>
  <si>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</si>
  <si>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</si>
  <si>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</si>
  <si>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</si>
  <si>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</si>
  <si>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</si>
  <si>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</si>
  <si>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</si>
  <si>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</si>
  <si>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</si>
  <si>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</si>
  <si>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</si>
  <si>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</si>
  <si>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</si>
  <si>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</si>
  <si>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</si>
  <si>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</si>
  <si>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</si>
  <si>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</si>
  <si>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</si>
  <si>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</si>
  <si>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</si>
  <si>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</si>
  <si>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</si>
  <si>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</si>
  <si>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</si>
  <si>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</si>
  <si>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</si>
  <si>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</si>
  <si>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</si>
  <si>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</si>
  <si>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</si>
  <si>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</si>
  <si>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</si>
  <si>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</si>
  <si>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</si>
  <si>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</si>
  <si>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</si>
  <si>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</si>
  <si>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</si>
  <si>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</si>
  <si>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</si>
  <si>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</si>
  <si>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</si>
  <si>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</si>
  <si>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</si>
  <si>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</si>
  <si>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</si>
  <si>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</si>
  <si>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</si>
  <si>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</si>
  <si>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</si>
  <si>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</si>
  <si>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</si>
  <si>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</si>
  <si>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</si>
  <si>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</si>
  <si>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</si>
  <si>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</si>
  <si>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</si>
  <si>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</si>
  <si>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</si>
  <si>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</si>
  <si>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</si>
  <si>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</si>
  <si>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</si>
  <si>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</si>
  <si>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</si>
  <si>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</si>
  <si>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</si>
  <si>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</si>
  <si>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</si>
  <si>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</si>
  <si>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</si>
  <si>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</si>
  <si>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</si>
  <si>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</si>
  <si>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</si>
  <si>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</si>
  <si>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</si>
  <si>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</si>
  <si>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</si>
  <si>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</si>
  <si>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</si>
  <si>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</si>
  <si>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</si>
  <si>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</si>
  <si>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</si>
  <si>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</si>
  <si>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</si>
  <si>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</si>
  <si>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</si>
  <si>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</si>
  <si>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</si>
  <si>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</si>
  <si>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</si>
  <si>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</si>
  <si>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</si>
  <si>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</si>
  <si>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</si>
  <si>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</si>
  <si>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</si>
  <si>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</si>
  <si>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</si>
  <si>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</si>
  <si>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</si>
  <si>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</si>
  <si>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</si>
  <si>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</si>
  <si>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</si>
  <si>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</si>
  <si>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</si>
  <si>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</si>
  <si>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</si>
  <si>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</si>
  <si>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</si>
  <si>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</si>
  <si>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</si>
  <si>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</si>
  <si>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</si>
  <si>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</si>
  <si>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</si>
  <si>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</si>
  <si>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</si>
  <si>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</si>
  <si>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</si>
  <si>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</si>
  <si>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</si>
  <si>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</si>
  <si>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</si>
  <si>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</si>
  <si>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</si>
  <si>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</si>
  <si>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</si>
  <si>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</si>
  <si>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</si>
  <si>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</si>
  <si>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</si>
  <si>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</si>
  <si>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</si>
  <si>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</si>
  <si>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</si>
  <si>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</si>
  <si>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</si>
  <si>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</si>
  <si>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</si>
  <si>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</si>
  <si>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</si>
  <si>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</si>
  <si>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</si>
  <si>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</si>
  <si>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</si>
  <si>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</si>
  <si>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</si>
  <si>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</si>
  <si>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</si>
  <si>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</si>
  <si>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</si>
  <si>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</si>
  <si>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</si>
  <si>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</si>
  <si>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</si>
  <si>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</si>
  <si>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</si>
  <si>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</si>
  <si>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</si>
  <si>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</si>
  <si>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</si>
  <si>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</si>
  <si>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</si>
  <si>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</si>
  <si>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</si>
  <si>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</si>
  <si>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</si>
  <si>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</si>
  <si>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</si>
  <si>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</si>
  <si>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</si>
  <si>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</si>
  <si>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</si>
  <si>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</si>
  <si>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</si>
  <si>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</si>
  <si>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</si>
  <si>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</si>
  <si>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</si>
  <si>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</si>
  <si>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</si>
  <si>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</si>
  <si>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</si>
  <si>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</si>
  <si>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</si>
  <si>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</si>
  <si>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</si>
  <si>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</si>
  <si>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</si>
  <si>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</si>
  <si>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</si>
  <si>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</si>
  <si>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</si>
  <si>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</si>
  <si>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</si>
  <si>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</si>
  <si>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</si>
  <si>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</si>
  <si>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</si>
  <si>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</si>
  <si>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</si>
  <si>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</si>
  <si>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</si>
  <si>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</si>
  <si>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</si>
  <si>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</si>
  <si>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</si>
  <si>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</si>
  <si>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</si>
  <si>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</si>
  <si>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</si>
  <si>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</si>
  <si>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</si>
  <si>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</si>
  <si>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</si>
  <si>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</si>
  <si>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</si>
  <si>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</si>
  <si>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</si>
  <si>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</si>
  <si>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</si>
  <si>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</si>
  <si>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</si>
  <si>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</si>
  <si>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</si>
  <si>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</si>
  <si>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</si>
  <si>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</si>
  <si>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</si>
  <si>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</si>
  <si>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</si>
  <si>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</si>
  <si>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</si>
  <si>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</si>
  <si>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</si>
  <si>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</si>
  <si>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</si>
  <si>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</si>
  <si>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</si>
  <si>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</si>
  <si>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</si>
  <si>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</si>
  <si>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</si>
  <si>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</si>
  <si>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</si>
  <si>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</si>
  <si>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</si>
  <si>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</si>
  <si>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</si>
  <si>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</si>
  <si>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</si>
  <si>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</si>
  <si>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</si>
  <si>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</si>
  <si>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</si>
  <si>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</si>
  <si>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</si>
  <si>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</si>
  <si>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</si>
  <si>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</si>
  <si>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</si>
  <si>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</si>
  <si>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</si>
  <si>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</si>
  <si>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</si>
  <si>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</si>
  <si>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</si>
  <si>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</si>
  <si>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</si>
  <si>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</si>
  <si>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</si>
  <si>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</si>
  <si>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</si>
  <si>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</si>
  <si>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</si>
  <si>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</si>
  <si>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</si>
  <si>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</si>
  <si>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</si>
  <si>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</si>
  <si>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</si>
  <si>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</si>
  <si>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</si>
  <si>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</si>
  <si>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</si>
  <si>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</si>
  <si>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</si>
  <si>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</si>
  <si>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</si>
  <si>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</si>
  <si>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</si>
  <si>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</si>
  <si>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</si>
  <si>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</si>
  <si>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</si>
  <si>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</si>
  <si>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</si>
  <si>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</si>
  <si>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</si>
  <si>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</si>
  <si>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</si>
  <si>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</si>
  <si>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</si>
  <si>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</si>
  <si>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</si>
  <si>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</si>
  <si>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</si>
  <si>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</si>
  <si>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</si>
  <si>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</si>
  <si>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</si>
  <si>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</si>
  <si>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</si>
  <si>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</si>
  <si>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</si>
  <si>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</si>
  <si>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</si>
  <si>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</si>
  <si>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</si>
  <si>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</si>
  <si>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</si>
  <si>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</si>
  <si>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</si>
  <si>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</si>
  <si>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</si>
  <si>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</si>
  <si>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</si>
  <si>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</si>
  <si>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</si>
  <si>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</si>
  <si>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</si>
  <si>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</si>
  <si>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</si>
  <si>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</si>
  <si>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</si>
  <si>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</si>
  <si>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</si>
  <si>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</si>
  <si>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</si>
  <si>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</si>
  <si>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</si>
  <si>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</si>
  <si>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</si>
  <si>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</si>
  <si>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</si>
  <si>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</si>
  <si>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</si>
  <si>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</si>
  <si>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</si>
  <si>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</si>
  <si>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</si>
  <si>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</si>
  <si>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</si>
  <si>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</si>
  <si>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</si>
  <si>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</si>
  <si>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</si>
  <si>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</si>
  <si>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</si>
  <si>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</si>
  <si>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</si>
  <si>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</si>
  <si>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</si>
  <si>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</si>
  <si>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</si>
  <si>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</si>
  <si>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</si>
  <si>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</si>
  <si>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</si>
  <si>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</si>
  <si>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</si>
  <si>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</si>
  <si>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</si>
  <si>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</si>
  <si>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</si>
  <si>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</si>
  <si>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</si>
  <si>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</si>
  <si>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</si>
  <si>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</si>
  <si>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</si>
  <si>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</si>
  <si>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</si>
  <si>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</si>
  <si>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</si>
  <si>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</si>
  <si>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</si>
  <si>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</si>
  <si>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</si>
  <si>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</si>
  <si>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</si>
  <si>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</si>
  <si>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</si>
  <si>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</si>
  <si>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</si>
  <si>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</si>
  <si>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</si>
  <si>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</si>
  <si>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</si>
  <si>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</si>
  <si>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</si>
  <si>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</si>
  <si>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</si>
  <si>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</si>
  <si>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</si>
  <si>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</si>
  <si>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</si>
  <si>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</si>
  <si>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</si>
  <si>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</si>
  <si>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</si>
  <si>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</si>
  <si>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</si>
  <si>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</si>
  <si>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</si>
  <si>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</si>
  <si>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</si>
  <si>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</si>
  <si>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</si>
  <si>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</si>
  <si>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</si>
  <si>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</si>
  <si>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</si>
  <si>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</si>
  <si>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</si>
  <si>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</si>
  <si>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</si>
  <si>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</si>
  <si>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</si>
  <si>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</si>
  <si>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</si>
  <si>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</si>
  <si>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</si>
  <si>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</si>
  <si>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</si>
  <si>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</si>
  <si>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</si>
  <si>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</si>
  <si>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</si>
  <si>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</si>
  <si>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</si>
  <si>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</si>
  <si>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</si>
  <si>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</si>
  <si>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</si>
  <si>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</si>
  <si>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</si>
  <si>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</si>
  <si>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</si>
  <si>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</si>
  <si>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</si>
  <si>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</si>
  <si>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</si>
  <si>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</si>
  <si>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</si>
  <si>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</si>
  <si>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</si>
  <si>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</si>
  <si>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</si>
  <si>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</si>
  <si>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</si>
  <si>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</si>
  <si>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</si>
  <si>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</si>
  <si>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</si>
  <si>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</si>
  <si>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</si>
  <si>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</si>
  <si>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</si>
  <si>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</si>
  <si>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</si>
  <si>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</si>
  <si>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</si>
  <si>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</si>
  <si>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</si>
  <si>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</si>
  <si>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</si>
  <si>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</si>
  <si>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</si>
  <si>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</si>
  <si>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</si>
  <si>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</si>
  <si>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</si>
  <si>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</si>
  <si>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</si>
  <si>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</si>
  <si>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</si>
  <si>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</si>
  <si>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</si>
  <si>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</si>
  <si>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</si>
  <si>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</si>
  <si>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</si>
  <si>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</si>
  <si>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</si>
  <si>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</si>
  <si>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</si>
  <si>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</si>
  <si>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</si>
  <si>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</si>
  <si>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</si>
  <si>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</si>
  <si>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</si>
  <si>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</si>
  <si>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</si>
  <si>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</si>
  <si>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</si>
  <si>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</si>
  <si>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</si>
  <si>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</si>
  <si>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</si>
  <si>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</si>
  <si>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</si>
  <si>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</si>
  <si>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</si>
  <si>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</si>
  <si>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</si>
  <si>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</si>
  <si>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</si>
  <si>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</si>
  <si>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</si>
  <si>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</si>
  <si>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</si>
  <si>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</si>
  <si>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</si>
  <si>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</si>
  <si>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</si>
  <si>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</si>
  <si>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</si>
  <si>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</si>
  <si>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</si>
  <si>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</si>
  <si>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</si>
  <si>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</si>
  <si>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</si>
  <si>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</si>
  <si>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</si>
  <si>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</si>
  <si>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</si>
  <si>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</si>
  <si>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</si>
  <si>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</si>
  <si>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</si>
  <si>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</si>
  <si>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</si>
  <si>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</si>
  <si>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</si>
  <si>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</si>
  <si>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</si>
  <si>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</si>
  <si>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</si>
  <si>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</si>
  <si>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</si>
  <si>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</si>
  <si>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</si>
  <si>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</si>
  <si>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</si>
  <si>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</si>
  <si>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</si>
  <si>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</si>
  <si>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</si>
  <si>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</si>
  <si>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</si>
  <si>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</si>
  <si>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</si>
  <si>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</si>
  <si>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</si>
  <si>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</si>
  <si>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</si>
  <si>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</si>
  <si>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</si>
  <si>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</si>
  <si>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</si>
  <si>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</si>
  <si>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</si>
  <si>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</si>
  <si>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</si>
  <si>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</si>
  <si>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</si>
  <si>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</si>
  <si>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</si>
  <si>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</si>
  <si>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</si>
  <si>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</si>
  <si>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</si>
  <si>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</si>
  <si>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</si>
  <si>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</si>
  <si>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</si>
  <si>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</si>
  <si>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</si>
  <si>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</si>
  <si>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</si>
  <si>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</si>
  <si>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</si>
  <si>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</si>
  <si>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</si>
  <si>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</si>
  <si>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</si>
  <si>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</si>
  <si>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</si>
  <si>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</si>
  <si>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</si>
  <si>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</si>
  <si>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</si>
  <si>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</si>
  <si>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</si>
  <si>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</si>
  <si>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</si>
  <si>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</si>
  <si>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</si>
  <si>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</si>
  <si>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</si>
  <si>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</si>
  <si>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</si>
  <si>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</si>
  <si>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</si>
  <si>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</si>
  <si>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</si>
  <si>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</si>
  <si>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</si>
  <si>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</si>
  <si>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</si>
  <si>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</si>
  <si>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</si>
  <si>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</si>
  <si>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</si>
  <si>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</si>
  <si>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</si>
  <si>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</si>
  <si>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</si>
  <si>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</si>
  <si>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</si>
  <si>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</si>
  <si>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</si>
  <si>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</si>
  <si>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</si>
  <si>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</si>
  <si>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</si>
  <si>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</si>
  <si>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</si>
  <si>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</si>
  <si>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</si>
  <si>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</si>
  <si>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</si>
  <si>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</si>
  <si>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</si>
  <si>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</si>
  <si>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</si>
  <si>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</si>
  <si>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</si>
  <si>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</si>
  <si>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</si>
  <si>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</si>
  <si>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</si>
  <si>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</si>
  <si>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</si>
  <si>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</si>
  <si>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</si>
  <si>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</si>
  <si>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</si>
  <si>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</si>
  <si>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</si>
  <si>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</si>
  <si>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</si>
  <si>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</si>
  <si>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</si>
  <si>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</si>
  <si>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</si>
  <si>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</si>
  <si>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</si>
  <si>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</si>
  <si>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</si>
  <si>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</si>
  <si>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</si>
  <si>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</si>
  <si>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</si>
  <si>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</si>
  <si>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</si>
  <si>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</si>
  <si>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</si>
  <si>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</si>
  <si>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</si>
  <si>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</si>
  <si>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</si>
  <si>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</si>
  <si>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</si>
  <si>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</si>
  <si>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</si>
  <si>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</si>
  <si>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</si>
  <si>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</si>
  <si>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</si>
  <si>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</si>
  <si>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</si>
  <si>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</si>
  <si>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</si>
  <si>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</si>
  <si>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</si>
  <si>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</si>
  <si>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</si>
  <si>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</si>
  <si>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</si>
  <si>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</si>
  <si>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</si>
  <si>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</si>
  <si>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</si>
  <si>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</si>
  <si>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</si>
  <si>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</si>
  <si>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</si>
  <si>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</si>
  <si>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</si>
  <si>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</si>
  <si>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</si>
  <si>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</si>
  <si>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</si>
  <si>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</si>
  <si>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</si>
  <si>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</si>
  <si>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</si>
  <si>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</si>
  <si>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</si>
  <si>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</si>
  <si>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</si>
  <si>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</si>
  <si>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</si>
  <si>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</si>
  <si>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</si>
  <si>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</si>
  <si>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</si>
  <si>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</si>
  <si>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</si>
  <si>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</si>
  <si>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</si>
  <si>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</si>
  <si>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</si>
  <si>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</si>
  <si>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</si>
  <si>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</si>
  <si>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</si>
  <si>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</si>
  <si>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</si>
  <si>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</si>
  <si>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</si>
  <si>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</si>
  <si>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</si>
  <si>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</si>
  <si>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</si>
  <si>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</si>
  <si>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</si>
  <si>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</si>
  <si>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</si>
  <si>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</si>
  <si>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</si>
  <si>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</si>
  <si>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</si>
  <si>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</si>
  <si>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</si>
  <si>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</si>
  <si>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</si>
  <si>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</si>
  <si>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</si>
  <si>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</si>
  <si>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</si>
  <si>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</si>
  <si>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</si>
  <si>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</si>
  <si>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</si>
  <si>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</si>
  <si>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</si>
  <si>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</si>
  <si>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</si>
  <si>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</si>
  <si>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</si>
  <si>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</si>
  <si>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</si>
  <si>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</si>
  <si>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</si>
  <si>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</si>
  <si>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</si>
  <si>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</si>
  <si>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</si>
  <si>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</si>
  <si>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</si>
  <si>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</si>
  <si>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</si>
  <si>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</si>
  <si>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</si>
  <si>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</si>
  <si>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</si>
  <si>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</si>
  <si>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</si>
  <si>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</si>
  <si>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</si>
  <si>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</si>
  <si>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</si>
  <si>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</si>
  <si>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</si>
  <si>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</si>
  <si>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</si>
  <si>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</si>
  <si>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</si>
  <si>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</si>
  <si>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</si>
  <si>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</si>
  <si>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</si>
  <si>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</si>
  <si>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</si>
  <si>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</si>
  <si>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</si>
  <si>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</si>
  <si>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</si>
  <si>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</si>
  <si>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</si>
  <si>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</si>
  <si>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</si>
  <si>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</si>
  <si>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</si>
  <si>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</si>
  <si>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</si>
  <si>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</si>
  <si>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</si>
  <si>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</si>
  <si>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</si>
  <si>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</si>
  <si>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</si>
  <si>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</si>
  <si>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</si>
  <si>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</si>
  <si>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</si>
  <si>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</si>
  <si>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</si>
  <si>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</si>
  <si>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</si>
  <si>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</si>
  <si>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</si>
  <si>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</si>
  <si>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</si>
  <si>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</si>
  <si>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</si>
  <si>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</si>
  <si>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</si>
  <si>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</si>
  <si>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</si>
  <si>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</si>
  <si>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</si>
  <si>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</si>
  <si>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</si>
  <si>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</si>
  <si>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</si>
  <si>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</si>
  <si>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</si>
  <si>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</si>
  <si>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</si>
  <si>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</si>
  <si>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</si>
  <si>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</si>
  <si>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</si>
  <si>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</si>
  <si>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</si>
  <si>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</si>
  <si>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</si>
  <si>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</si>
  <si>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</si>
  <si>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</si>
  <si>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</si>
  <si>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</si>
  <si>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</si>
  <si>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</si>
  <si>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</si>
  <si>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</si>
  <si>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</si>
  <si>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</si>
  <si>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</si>
  <si>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</si>
  <si>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</si>
  <si>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</si>
  <si>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</si>
  <si>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</si>
  <si>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</si>
  <si>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</si>
  <si>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</si>
  <si>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</si>
  <si>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</si>
  <si>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</si>
  <si>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</si>
  <si>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</si>
  <si>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</si>
  <si>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</si>
  <si>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</si>
  <si>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</si>
  <si>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</si>
  <si>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</si>
  <si>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</si>
  <si>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</si>
  <si>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</si>
  <si>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</si>
  <si>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</si>
  <si>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</si>
  <si>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</si>
  <si>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</si>
  <si>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</si>
  <si>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</si>
  <si>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</si>
  <si>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</si>
  <si>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</si>
  <si>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</si>
  <si>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</si>
  <si>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</si>
  <si>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</si>
  <si>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</si>
  <si>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</si>
  <si>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</si>
  <si>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</si>
  <si>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</si>
  <si>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</si>
  <si>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</si>
  <si>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</si>
  <si>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</si>
  <si>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</si>
  <si>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</si>
  <si>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</si>
  <si>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</si>
  <si>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</si>
  <si>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</si>
  <si>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</si>
  <si>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</si>
  <si>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</si>
  <si>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</si>
  <si>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</si>
  <si>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</si>
  <si>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</si>
  <si>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</si>
  <si>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</si>
  <si>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</si>
  <si>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</si>
  <si>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</si>
  <si>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</si>
  <si>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</si>
  <si>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</si>
  <si>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</si>
  <si>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</si>
  <si>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</si>
  <si>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</si>
  <si>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</si>
  <si>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</si>
  <si>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</si>
  <si>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</si>
  <si>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</si>
  <si>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</si>
  <si>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</si>
  <si>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</si>
  <si>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</si>
  <si>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</si>
  <si>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</si>
  <si>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</si>
  <si>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</si>
  <si>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</si>
  <si>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</si>
  <si>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</si>
  <si>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</si>
  <si>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</si>
  <si>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</si>
  <si>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</si>
  <si>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</si>
  <si>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</si>
  <si>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</si>
  <si>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</si>
  <si>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</si>
  <si>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</si>
  <si>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</si>
  <si>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</si>
  <si>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</si>
  <si>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</si>
  <si>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</si>
  <si>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</si>
  <si>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</si>
  <si>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</si>
  <si>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</si>
  <si>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</si>
  <si>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</si>
  <si>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</si>
  <si>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</si>
  <si>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</si>
  <si>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</si>
  <si>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</si>
  <si>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</si>
  <si>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</si>
  <si>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</si>
  <si>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</si>
  <si>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</si>
  <si>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</si>
  <si>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</si>
  <si>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</si>
  <si>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</si>
  <si>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</si>
  <si>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</si>
  <si>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</si>
  <si>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</si>
  <si>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</si>
  <si>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</si>
  <si>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</si>
  <si>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</si>
  <si>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</si>
  <si>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</si>
  <si>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</si>
  <si>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</si>
  <si>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</si>
  <si>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</si>
  <si>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</si>
  <si>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</si>
  <si>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</si>
  <si>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</si>
  <si>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</si>
  <si>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</si>
  <si>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</si>
  <si>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</si>
  <si>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</si>
  <si>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</si>
  <si>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</si>
  <si>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</si>
  <si>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</si>
  <si>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</si>
  <si>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</si>
  <si>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</si>
  <si>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</si>
  <si>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</si>
  <si>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</si>
  <si>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</si>
  <si>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</si>
  <si>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</si>
  <si>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</si>
  <si>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</si>
  <si>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</si>
  <si>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</si>
  <si>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</si>
  <si>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</si>
  <si>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</si>
  <si>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</si>
  <si>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</si>
  <si>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</si>
  <si>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</si>
  <si>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</si>
  <si>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</si>
  <si>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</si>
  <si>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</si>
  <si>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</si>
  <si>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</si>
  <si>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</si>
  <si>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</si>
  <si>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</si>
  <si>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</si>
  <si>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</si>
  <si>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</si>
  <si>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</si>
  <si>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</si>
  <si>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</si>
  <si>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</si>
  <si>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</si>
  <si>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</si>
  <si>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</si>
  <si>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</si>
  <si>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</si>
  <si>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</si>
  <si>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</si>
  <si>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</si>
  <si>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</si>
  <si>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</si>
  <si>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</si>
  <si>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</si>
  <si>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</si>
  <si>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</si>
  <si>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</si>
  <si>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</si>
  <si>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</si>
  <si>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</si>
  <si>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</si>
  <si>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</si>
  <si>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</si>
  <si>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</si>
  <si>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</si>
  <si>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</si>
  <si>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</si>
  <si>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</si>
  <si>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</si>
  <si>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</si>
  <si>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</si>
  <si>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</si>
  <si>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</si>
  <si>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</si>
  <si>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</si>
  <si>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</si>
  <si>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</si>
  <si>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</si>
  <si>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</si>
  <si>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</si>
  <si>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</si>
  <si>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</si>
  <si>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</si>
  <si>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</si>
  <si>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</si>
  <si>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</si>
  <si>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</si>
  <si>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</si>
  <si>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</si>
  <si>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</si>
  <si>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</si>
  <si>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</si>
  <si>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</si>
  <si>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</si>
  <si>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</si>
  <si>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</si>
  <si>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</si>
  <si>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</si>
  <si>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</si>
  <si>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</si>
  <si>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</si>
  <si>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</si>
  <si>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</si>
  <si>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</si>
  <si>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</si>
  <si>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</si>
  <si>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</si>
  <si>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</si>
  <si>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</si>
  <si>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</si>
  <si>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</si>
  <si>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</si>
  <si>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</si>
  <si>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</si>
  <si>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</si>
  <si>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</si>
  <si>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</si>
  <si>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</si>
  <si>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</si>
  <si>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</si>
  <si>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</si>
  <si>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</si>
  <si>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</si>
  <si>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</si>
  <si>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</si>
  <si>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</si>
  <si>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</si>
  <si>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</si>
  <si>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</si>
  <si>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</si>
  <si>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</si>
  <si>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</si>
  <si>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</si>
  <si>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</si>
  <si>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</si>
  <si>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</si>
  <si>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</si>
  <si>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</si>
  <si>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</si>
  <si>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</si>
  <si>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</si>
  <si>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</si>
  <si>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</si>
  <si>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</si>
  <si>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</si>
  <si>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</si>
  <si>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</si>
  <si>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</si>
  <si>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</si>
  <si>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</si>
  <si>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</si>
  <si>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</si>
  <si>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</si>
  <si>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</si>
  <si>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</si>
  <si>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</si>
  <si>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</si>
  <si>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</si>
  <si>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</si>
  <si>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</si>
  <si>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</si>
  <si>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</si>
  <si>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</si>
  <si>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</si>
  <si>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</si>
  <si>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</si>
  <si>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</si>
  <si>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</si>
  <si>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</si>
  <si>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</si>
  <si>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</si>
  <si>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</si>
  <si>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</si>
  <si>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</si>
  <si>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</si>
  <si>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</si>
  <si>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</si>
  <si>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</si>
  <si>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</si>
  <si>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</si>
  <si>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</si>
  <si>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</si>
  <si>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</si>
  <si>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</si>
  <si>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</si>
  <si>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</si>
  <si>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</si>
  <si>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</si>
  <si>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</si>
  <si>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</si>
  <si>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</si>
  <si>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</si>
  <si>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</si>
  <si>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</si>
  <si>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</si>
  <si>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</si>
  <si>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</si>
  <si>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</si>
  <si>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</si>
  <si>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</si>
  <si>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</si>
  <si>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</si>
  <si>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</si>
  <si>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</si>
  <si>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</si>
  <si>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</si>
  <si>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</si>
  <si>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</si>
  <si>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</si>
  <si>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</si>
  <si>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</si>
  <si>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</si>
  <si>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</si>
  <si>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</si>
  <si>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</si>
  <si>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</si>
  <si>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</si>
  <si>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</si>
  <si>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</si>
  <si>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</si>
  <si>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</si>
  <si>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</si>
  <si>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</si>
  <si>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</si>
  <si>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</si>
  <si>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</si>
  <si>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</si>
  <si>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</si>
  <si>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</si>
  <si>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</si>
  <si>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</si>
  <si>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</si>
  <si>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</si>
  <si>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</si>
  <si>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</si>
  <si>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</si>
  <si>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</si>
  <si>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</si>
  <si>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</si>
  <si>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</si>
  <si>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</si>
  <si>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</si>
  <si>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</si>
  <si>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</si>
  <si>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</si>
  <si>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</si>
  <si>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</si>
  <si>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</si>
  <si>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</si>
  <si>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</si>
  <si>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</si>
  <si>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</si>
  <si>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</si>
  <si>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</si>
  <si>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</si>
  <si>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</si>
  <si>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</si>
  <si>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</si>
  <si>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</si>
  <si>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</si>
  <si>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</si>
  <si>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</si>
  <si>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</si>
  <si>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</si>
  <si>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</si>
  <si>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</si>
  <si>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</si>
  <si>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</si>
  <si>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</si>
  <si>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</si>
  <si>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</si>
  <si>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</si>
  <si>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</si>
  <si>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</si>
  <si>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</si>
  <si>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</si>
  <si>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</si>
  <si>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</si>
  <si>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</si>
  <si>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</si>
  <si>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</si>
  <si>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</si>
  <si>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</si>
  <si>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</si>
  <si>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</si>
  <si>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</si>
  <si>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</si>
  <si>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</si>
  <si>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</si>
  <si>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</si>
  <si>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</si>
  <si>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</si>
  <si>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</si>
  <si>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</si>
  <si>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</si>
  <si>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</si>
  <si>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</si>
  <si>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</si>
  <si>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</si>
  <si>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</si>
  <si>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</si>
  <si>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</si>
  <si>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</si>
  <si>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</si>
  <si>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</si>
  <si>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</si>
  <si>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</si>
  <si>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</si>
  <si>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</si>
  <si>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</si>
  <si>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</si>
  <si>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</si>
  <si>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</si>
  <si>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</si>
  <si>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</si>
  <si>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</si>
  <si>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</si>
  <si>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</si>
  <si>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</si>
  <si>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</si>
  <si>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</si>
  <si>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</si>
  <si>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</si>
  <si>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</si>
  <si>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</si>
  <si>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</si>
  <si>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</si>
  <si>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</si>
  <si>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</si>
  <si>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</si>
  <si>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</si>
  <si>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</si>
  <si>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</si>
  <si>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</si>
  <si>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</si>
  <si>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</si>
  <si>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</si>
  <si>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</si>
  <si>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</si>
  <si>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</si>
  <si>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</si>
  <si>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</si>
  <si>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</si>
  <si>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</si>
  <si>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</si>
  <si>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</si>
  <si>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</si>
  <si>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</si>
  <si>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</si>
  <si>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</si>
  <si>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</si>
  <si>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</si>
  <si>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</si>
  <si>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</si>
  <si>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</si>
  <si>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</si>
  <si>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</si>
  <si>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</si>
  <si>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</si>
  <si>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</si>
  <si>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</si>
  <si>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</si>
  <si>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</si>
  <si>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</si>
  <si>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</si>
  <si>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</si>
  <si>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</si>
  <si>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</si>
  <si>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</si>
  <si>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</si>
  <si>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</si>
  <si>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</si>
  <si>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</si>
  <si>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</si>
  <si>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</si>
  <si>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</si>
  <si>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</si>
  <si>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</si>
  <si>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</si>
  <si>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</si>
  <si>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</si>
  <si>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</si>
  <si>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</si>
  <si>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</si>
  <si>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</si>
  <si>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</si>
  <si>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</si>
  <si>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</si>
  <si>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</si>
  <si>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</si>
  <si>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</si>
  <si>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</si>
  <si>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</si>
  <si>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</si>
  <si>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</si>
  <si>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</si>
  <si>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</si>
  <si>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</si>
  <si>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</si>
  <si>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</si>
  <si>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</si>
  <si>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</si>
  <si>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</si>
  <si>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</si>
  <si>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</si>
  <si>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</si>
  <si>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</si>
  <si>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</si>
  <si>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</si>
  <si>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</si>
  <si>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</si>
  <si>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</si>
  <si>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</si>
  <si>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</si>
  <si>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</si>
  <si>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</si>
  <si>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</si>
  <si>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</si>
  <si>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</si>
  <si>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</si>
  <si>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</si>
  <si>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</si>
  <si>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</si>
  <si>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</si>
  <si>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</si>
  <si>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</si>
  <si>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</si>
  <si>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</si>
  <si>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</si>
  <si>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</si>
  <si>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</si>
  <si>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</si>
  <si>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</si>
  <si>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</si>
  <si>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</si>
  <si>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</si>
  <si>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</si>
  <si>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</si>
  <si>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</si>
  <si>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</si>
  <si>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</si>
  <si>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</si>
  <si>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</si>
  <si>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</si>
  <si>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</si>
  <si>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</si>
  <si>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</si>
  <si>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</si>
  <si>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</si>
  <si>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</si>
  <si>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</si>
  <si>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</si>
  <si>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</si>
  <si>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</si>
  <si>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</si>
  <si>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</si>
  <si>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</si>
  <si>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</si>
  <si>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</si>
  <si>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</si>
  <si>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</si>
  <si>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</si>
  <si>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</si>
  <si>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</si>
  <si>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</si>
  <si>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</si>
  <si>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</si>
  <si>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</si>
  <si>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</si>
  <si>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</si>
  <si>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</si>
  <si>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</si>
  <si>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</si>
  <si>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</si>
  <si>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</si>
  <si>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</si>
  <si>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</si>
  <si>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</si>
  <si>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</si>
  <si>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</si>
  <si>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</si>
  <si>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</si>
  <si>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</si>
  <si>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</si>
  <si>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</si>
  <si>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</si>
  <si>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</si>
  <si>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</si>
  <si>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</si>
  <si>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</si>
  <si>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</si>
  <si>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</si>
  <si>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</si>
  <si>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</si>
  <si>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</si>
  <si>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</si>
  <si>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</si>
  <si>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</si>
  <si>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</si>
  <si>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</si>
  <si>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</si>
  <si>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</si>
  <si>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</si>
  <si>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</si>
  <si>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</si>
  <si>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</si>
  <si>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</si>
  <si>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</si>
  <si>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</si>
  <si>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</si>
  <si>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</si>
  <si>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</si>
  <si>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</si>
  <si>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</si>
  <si>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</si>
  <si>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</si>
  <si>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</si>
  <si>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</si>
  <si>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</si>
  <si>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</si>
  <si>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</si>
  <si>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</si>
  <si>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</si>
  <si>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</si>
  <si>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</si>
  <si>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</si>
  <si>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</si>
  <si>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</si>
  <si>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</si>
  <si>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</si>
  <si>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</si>
  <si>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</si>
  <si>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</si>
  <si>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</si>
  <si>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</si>
  <si>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</si>
  <si>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</si>
  <si>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</si>
  <si>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</si>
  <si>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</si>
  <si>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</si>
  <si>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</si>
  <si>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</si>
  <si>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</si>
  <si>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</si>
  <si>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</si>
  <si>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</si>
  <si>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</si>
  <si>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</si>
  <si>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</si>
  <si>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</si>
  <si>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</si>
  <si>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</si>
  <si>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</si>
  <si>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</si>
  <si>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</si>
  <si>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</si>
  <si>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</si>
  <si>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</si>
  <si>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</si>
  <si>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</si>
  <si>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</si>
  <si>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</si>
  <si>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</si>
  <si>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</si>
  <si>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</si>
  <si>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</si>
  <si>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</si>
  <si>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</si>
  <si>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</si>
  <si>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</si>
  <si>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</si>
  <si>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</si>
  <si>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</si>
  <si>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</si>
  <si>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</si>
  <si>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</si>
  <si>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</si>
  <si>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</si>
  <si>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</si>
  <si>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</si>
  <si>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</si>
  <si>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</si>
  <si>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</si>
  <si>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</si>
  <si>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</si>
  <si>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</si>
  <si>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</si>
  <si>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</si>
  <si>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</si>
  <si>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</si>
  <si>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</si>
  <si>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</si>
  <si>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</si>
  <si>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</si>
  <si>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</si>
  <si>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</si>
  <si>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</si>
  <si>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</si>
  <si>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</si>
  <si>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</si>
  <si>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</si>
  <si>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</si>
  <si>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</si>
  <si>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</si>
  <si>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</si>
  <si>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</si>
  <si>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</si>
  <si>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</si>
  <si>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</si>
  <si>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</si>
  <si>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</si>
  <si>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</si>
  <si>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</si>
  <si>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</si>
  <si>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</si>
  <si>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</si>
  <si>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</si>
  <si>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</si>
  <si>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</si>
  <si>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</si>
  <si>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</si>
  <si>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</si>
  <si>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</si>
  <si>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</si>
  <si>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</si>
  <si>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</si>
  <si>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</si>
  <si>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</si>
  <si>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</si>
  <si>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</si>
  <si>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</si>
  <si>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</si>
  <si>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</si>
  <si>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</si>
  <si>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</si>
  <si>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</si>
  <si>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</si>
  <si>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</si>
  <si>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</si>
  <si>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</si>
  <si>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</si>
  <si>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</si>
  <si>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</si>
  <si>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</si>
  <si>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</si>
  <si>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</si>
  <si>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</si>
  <si>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</si>
  <si>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</si>
  <si>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</si>
  <si>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</si>
  <si>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</si>
  <si>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</si>
  <si>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</si>
  <si>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</si>
  <si>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</si>
  <si>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</si>
  <si>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</si>
  <si>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</si>
  <si>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</si>
  <si>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</si>
  <si>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</si>
  <si>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</si>
  <si>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</si>
  <si>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</si>
  <si>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</si>
  <si>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</si>
  <si>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</si>
  <si>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</si>
  <si>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</si>
  <si>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</si>
  <si>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</si>
  <si>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</si>
  <si>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</si>
  <si>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</si>
  <si>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</si>
  <si>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</si>
  <si>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</si>
  <si>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</si>
  <si>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</si>
  <si>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</si>
  <si>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</si>
  <si>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</si>
  <si>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</si>
  <si>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</si>
  <si>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</si>
  <si>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</si>
  <si>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</si>
  <si>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</si>
  <si>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</si>
  <si>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</si>
  <si>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</si>
  <si>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</si>
  <si>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</si>
  <si>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</si>
  <si>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</si>
  <si>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</si>
  <si>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</si>
  <si>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</si>
  <si>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</si>
  <si>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</si>
  <si>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</si>
  <si>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</si>
  <si>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</si>
  <si>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</si>
  <si>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</si>
  <si>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</si>
  <si>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</si>
  <si>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</si>
  <si>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</si>
  <si>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</si>
  <si>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</si>
  <si>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</si>
  <si>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</si>
  <si>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</si>
  <si>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</si>
  <si>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</si>
  <si>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</si>
  <si>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</si>
  <si>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</si>
  <si>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</si>
  <si>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</si>
  <si>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</si>
  <si>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</si>
  <si>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</si>
  <si>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</si>
  <si>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</si>
  <si>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</si>
  <si>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</si>
  <si>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</si>
  <si>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</si>
  <si>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</si>
  <si>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</si>
  <si>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</si>
  <si>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</si>
  <si>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</si>
  <si>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</si>
  <si>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</si>
  <si>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</si>
  <si>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</si>
  <si>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</si>
  <si>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</si>
  <si>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</si>
  <si>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</si>
  <si>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</si>
  <si>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</si>
  <si>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</si>
  <si>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</si>
  <si>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</si>
  <si>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</si>
  <si>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</si>
  <si>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</si>
  <si>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</si>
  <si>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</si>
  <si>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</si>
  <si>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</si>
  <si>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</si>
  <si>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</si>
  <si>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</si>
  <si>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</si>
  <si>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</si>
  <si>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</si>
  <si>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</si>
  <si>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</si>
  <si>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</si>
  <si>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</si>
  <si>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</si>
  <si>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</si>
  <si>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</si>
  <si>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</si>
  <si>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</si>
  <si>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</si>
  <si>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</si>
  <si>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</si>
  <si>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</si>
  <si>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</si>
  <si>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</si>
  <si>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</si>
  <si>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</si>
  <si>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</si>
  <si>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</si>
  <si>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</si>
  <si>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</si>
  <si>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</si>
  <si>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</si>
  <si>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</si>
  <si>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</si>
  <si>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</si>
  <si>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</si>
  <si>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</si>
  <si>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</si>
  <si>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</si>
  <si>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</si>
  <si>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</si>
  <si>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</si>
  <si>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</si>
  <si>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</si>
  <si>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</si>
  <si>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</si>
  <si>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</si>
  <si>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</si>
  <si>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</si>
  <si>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</si>
  <si>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</si>
  <si>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</si>
  <si>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</si>
  <si>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</si>
  <si>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</si>
  <si>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</si>
  <si>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</si>
  <si>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</si>
  <si>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</si>
  <si>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</si>
  <si>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</si>
  <si>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</si>
  <si>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</si>
  <si>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</si>
  <si>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</si>
  <si>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</si>
  <si>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</si>
  <si>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</si>
  <si>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</si>
  <si>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</si>
  <si>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</si>
  <si>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</si>
  <si>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</si>
  <si>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</si>
  <si>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</si>
  <si>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</si>
  <si>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</si>
  <si>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</si>
  <si>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</si>
  <si>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</si>
  <si>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</si>
  <si>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</si>
  <si>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</si>
  <si>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</si>
  <si>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</si>
  <si>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</si>
  <si>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</si>
  <si>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</si>
  <si>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</si>
  <si>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</si>
  <si>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</si>
  <si>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</si>
  <si>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</si>
  <si>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</si>
  <si>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</si>
  <si>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</si>
  <si>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</si>
  <si>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</si>
  <si>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</si>
  <si>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</si>
  <si>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</si>
  <si>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</si>
  <si>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</si>
  <si>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</si>
  <si>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</si>
  <si>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</si>
  <si>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</si>
  <si>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</si>
  <si>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</si>
  <si>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</si>
  <si>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</si>
  <si>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</si>
  <si>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</si>
  <si>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</si>
  <si>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</si>
  <si>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</si>
  <si>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</si>
  <si>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</si>
  <si>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</si>
  <si>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</si>
  <si>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</si>
  <si>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</si>
  <si>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</si>
  <si>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</si>
  <si>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</si>
  <si>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</si>
  <si>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</si>
  <si>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</si>
  <si>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</si>
  <si>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</si>
  <si>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</si>
  <si>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</si>
  <si>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</si>
  <si>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</si>
  <si>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</si>
  <si>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</si>
  <si>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</si>
  <si>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</si>
  <si>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</si>
  <si>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</si>
  <si>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</si>
  <si>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</si>
  <si>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</si>
  <si>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</si>
  <si>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</si>
  <si>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</si>
  <si>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</si>
  <si>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</si>
  <si>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</si>
  <si>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</si>
  <si>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</si>
  <si>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</si>
  <si>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</si>
  <si>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</si>
  <si>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</si>
  <si>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</si>
  <si>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</si>
  <si>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</si>
  <si>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</si>
  <si>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</si>
  <si>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</si>
  <si>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</si>
  <si>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</si>
  <si>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</si>
  <si>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</si>
  <si>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</si>
  <si>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</si>
  <si>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</si>
  <si>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</si>
  <si>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</si>
  <si>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</si>
  <si>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</si>
  <si>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</si>
  <si>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</si>
  <si>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</si>
  <si>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</si>
  <si>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</si>
  <si>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</si>
  <si>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</si>
  <si>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</si>
  <si>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</si>
  <si>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</si>
  <si>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</si>
  <si>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</si>
  <si>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</si>
  <si>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</si>
  <si>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</si>
  <si>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</si>
  <si>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</si>
  <si>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</si>
  <si>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</si>
  <si>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</si>
  <si>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</si>
  <si>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</si>
  <si>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</si>
  <si>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</si>
  <si>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</si>
  <si>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</si>
  <si>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</si>
  <si>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</si>
  <si>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</si>
  <si>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</si>
  <si>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</si>
  <si>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</si>
  <si>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</si>
  <si>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</si>
  <si>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</si>
  <si>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</si>
  <si>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</si>
  <si>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</si>
  <si>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</si>
  <si>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</si>
  <si>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</si>
  <si>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</si>
  <si>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</si>
  <si>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</si>
  <si>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</si>
  <si>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</si>
  <si>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</si>
  <si>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</si>
  <si>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</si>
  <si>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</si>
  <si>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</si>
  <si>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</si>
  <si>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</si>
  <si>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</si>
  <si>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</si>
  <si>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</si>
  <si>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</si>
  <si>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</si>
  <si>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</si>
  <si>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</si>
  <si>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</si>
  <si>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</si>
  <si>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</si>
  <si>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</si>
  <si>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</si>
  <si>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</si>
  <si>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</si>
  <si>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</si>
  <si>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</si>
  <si>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</si>
  <si>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</si>
  <si>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</si>
  <si>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</si>
  <si>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</si>
  <si>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</si>
  <si>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</si>
  <si>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</si>
  <si>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</si>
  <si>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</si>
  <si>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</si>
  <si>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</si>
  <si>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</si>
  <si>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</si>
  <si>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</si>
  <si>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</si>
  <si>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</si>
  <si>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</si>
  <si>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</si>
  <si>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</si>
  <si>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</si>
  <si>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</si>
  <si>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</si>
  <si>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</si>
  <si>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</si>
  <si>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</si>
  <si>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</si>
  <si>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</si>
  <si>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</si>
  <si>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</si>
  <si>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</si>
  <si>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</si>
  <si>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</si>
  <si>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</si>
  <si>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</si>
  <si>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</si>
  <si>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</si>
  <si>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</si>
  <si>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</si>
  <si>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</si>
  <si>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</si>
  <si>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</si>
  <si>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</si>
  <si>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</si>
  <si>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</si>
  <si>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</si>
  <si>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</si>
  <si>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</si>
  <si>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</si>
  <si>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</si>
  <si>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</si>
  <si>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</si>
  <si>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</si>
  <si>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</si>
  <si>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</si>
  <si>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</si>
  <si>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</si>
  <si>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</si>
  <si>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</si>
  <si>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</si>
  <si>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</si>
  <si>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</si>
  <si>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</si>
  <si>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</si>
  <si>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</si>
  <si>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</si>
  <si>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</si>
  <si>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</si>
  <si>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</si>
  <si>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</si>
  <si>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</si>
  <si>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</si>
  <si>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</si>
  <si>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</si>
  <si>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</si>
  <si>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</si>
  <si>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</si>
  <si>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</si>
  <si>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</si>
  <si>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</si>
  <si>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</si>
  <si>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</si>
  <si>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</si>
  <si>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</si>
  <si>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</si>
  <si>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</si>
  <si>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</si>
  <si>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</si>
  <si>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</si>
  <si>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</si>
  <si>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</si>
  <si>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</si>
  <si>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</si>
  <si>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</si>
  <si>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</si>
  <si>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</si>
  <si>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</si>
  <si>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</si>
  <si>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</si>
  <si>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</si>
  <si>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</si>
  <si>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</si>
  <si>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</si>
  <si>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</si>
  <si>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</si>
  <si>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</si>
  <si>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</si>
  <si>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</si>
  <si>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</si>
  <si>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</si>
  <si>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</si>
  <si>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</si>
  <si>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</si>
  <si>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</si>
  <si>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</si>
  <si>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</si>
  <si>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</si>
  <si>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</si>
  <si>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</si>
  <si>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</si>
  <si>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</si>
  <si>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</si>
  <si>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</si>
  <si>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</si>
  <si>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</si>
  <si>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</si>
  <si>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</si>
  <si>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</si>
  <si>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</si>
  <si>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</si>
  <si>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</si>
  <si>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</si>
  <si>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</si>
  <si>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</si>
  <si>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</si>
  <si>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</si>
  <si>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</si>
  <si>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</si>
  <si>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</si>
  <si>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</si>
  <si>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</si>
  <si>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</si>
  <si>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</si>
  <si>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</si>
  <si>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</si>
  <si>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</si>
  <si>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</si>
  <si>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</si>
  <si>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</si>
  <si>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</si>
  <si>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</si>
  <si>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</si>
  <si>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</si>
  <si>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</si>
  <si>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</si>
  <si>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</si>
  <si>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</si>
  <si>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</si>
  <si>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</si>
  <si>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</si>
  <si>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</si>
  <si>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</si>
  <si>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</si>
  <si>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</si>
  <si>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</si>
  <si>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</si>
  <si>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</si>
  <si>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</si>
  <si>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</si>
  <si>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</si>
  <si>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</si>
  <si>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</si>
  <si>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</si>
  <si>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</si>
  <si>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</si>
  <si>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</si>
  <si>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</si>
  <si>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</si>
  <si>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</si>
  <si>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</si>
  <si>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</si>
  <si>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</si>
  <si>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</si>
  <si>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</si>
  <si>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</si>
  <si>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</si>
  <si>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</si>
  <si>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</si>
  <si>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</si>
  <si>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</si>
  <si>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</si>
  <si>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</si>
  <si>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</si>
  <si>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</si>
  <si>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</si>
  <si>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</si>
  <si>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</si>
  <si>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</si>
  <si>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</si>
  <si>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</si>
  <si>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</si>
  <si>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</si>
  <si>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</si>
  <si>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</si>
  <si>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</si>
  <si>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</si>
  <si>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</si>
  <si>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</si>
  <si>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</si>
  <si>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</si>
  <si>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</si>
  <si>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</si>
  <si>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</si>
  <si>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</si>
  <si>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</si>
  <si>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</si>
  <si>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</si>
  <si>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</si>
  <si>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</si>
  <si>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</si>
  <si>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</si>
  <si>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</si>
  <si>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</si>
  <si>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</si>
  <si>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</si>
  <si>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</si>
  <si>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</si>
  <si>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</si>
  <si>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</si>
  <si>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</si>
  <si>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</si>
  <si>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</si>
  <si>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</si>
  <si>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</si>
  <si>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</si>
  <si>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</si>
  <si>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</si>
  <si>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</si>
  <si>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</si>
  <si>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</si>
  <si>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</si>
  <si>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</si>
  <si>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</si>
  <si>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</si>
  <si>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</si>
  <si>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</si>
  <si>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</si>
  <si>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</si>
  <si>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</si>
  <si>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</si>
  <si>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</si>
  <si>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</si>
  <si>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</si>
  <si>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</si>
  <si>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</si>
  <si>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</si>
  <si>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</si>
  <si>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</si>
  <si>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</si>
  <si>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</si>
  <si>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</si>
  <si>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</si>
  <si>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</si>
  <si>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</si>
  <si>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</si>
  <si>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</si>
  <si>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</si>
  <si>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</si>
  <si>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</si>
  <si>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</si>
  <si>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</si>
  <si>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</si>
  <si>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</si>
  <si>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</si>
  <si>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</si>
  <si>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</si>
  <si>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</si>
  <si>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</si>
  <si>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</si>
  <si>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</si>
  <si>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</si>
  <si>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</si>
  <si>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</si>
  <si>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</si>
  <si>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</si>
  <si>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</si>
  <si>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</si>
  <si>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</si>
  <si>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</si>
  <si>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</si>
  <si>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</si>
  <si>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</si>
  <si>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</si>
  <si>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</si>
  <si>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</si>
  <si>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</si>
  <si>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</si>
  <si>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</si>
  <si>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</si>
  <si>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</si>
  <si>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</si>
  <si>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</si>
  <si>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</si>
  <si>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</si>
  <si>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</si>
  <si>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</si>
  <si>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</si>
  <si>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</si>
  <si>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</si>
  <si>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</si>
  <si>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</si>
  <si>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</si>
  <si>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</si>
  <si>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</si>
  <si>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</si>
  <si>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</si>
  <si>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</si>
  <si>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</si>
  <si>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</si>
  <si>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</si>
  <si>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</si>
  <si>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</si>
  <si>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</si>
  <si>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</si>
  <si>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</si>
  <si>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</si>
  <si>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</si>
  <si>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</si>
  <si>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</si>
  <si>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</si>
  <si>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</si>
  <si>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</si>
  <si>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</si>
  <si>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</si>
  <si>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</si>
  <si>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</si>
  <si>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</si>
  <si>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</si>
  <si>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</si>
  <si>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</si>
  <si>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</si>
  <si>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</si>
  <si>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</si>
  <si>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</si>
  <si>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</si>
  <si>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</si>
  <si>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</si>
  <si>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</si>
  <si>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</si>
  <si>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</si>
  <si>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</si>
  <si>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</si>
  <si>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</si>
  <si>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</si>
  <si>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</si>
  <si>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</si>
  <si>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</si>
  <si>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</si>
  <si>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</si>
  <si>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</si>
  <si>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</si>
  <si>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</si>
  <si>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</si>
  <si>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</si>
  <si>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</si>
  <si>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</si>
  <si>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</si>
  <si>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</si>
  <si>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</si>
  <si>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</si>
  <si>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</si>
  <si>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</si>
  <si>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</si>
  <si>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</si>
  <si>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</si>
  <si>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</si>
  <si>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</si>
  <si>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</si>
  <si>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</si>
  <si>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</si>
  <si>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</si>
  <si>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</si>
  <si>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</si>
  <si>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</si>
  <si>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</si>
  <si>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</si>
  <si>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</si>
  <si>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</si>
  <si>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</si>
  <si>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</si>
  <si>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</si>
  <si>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</si>
  <si>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</si>
  <si>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</si>
  <si>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</si>
  <si>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</si>
  <si>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</si>
  <si>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</si>
  <si>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</si>
  <si>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</si>
  <si>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</si>
  <si>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</si>
  <si>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</si>
  <si>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</si>
  <si>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</si>
  <si>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</si>
  <si>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</si>
  <si>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</si>
  <si>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</si>
  <si>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</si>
  <si>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</si>
  <si>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</si>
  <si>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</si>
  <si>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</si>
  <si>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</si>
  <si>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</si>
  <si>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</si>
  <si>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</si>
  <si>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</si>
  <si>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</si>
  <si>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</si>
  <si>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</si>
  <si>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</si>
  <si>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</si>
  <si>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</si>
  <si>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</si>
  <si>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</si>
  <si>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</si>
  <si>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</si>
  <si>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</si>
  <si>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</si>
  <si>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</si>
  <si>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</si>
  <si>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</si>
  <si>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</si>
  <si>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</si>
  <si>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</si>
  <si>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</si>
  <si>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</si>
  <si>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</si>
  <si>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</si>
  <si>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</si>
  <si>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</si>
  <si>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</si>
  <si>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</si>
  <si>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</si>
  <si>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</si>
  <si>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</si>
  <si>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</si>
  <si>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</si>
  <si>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</si>
  <si>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</si>
  <si>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</si>
  <si>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</si>
  <si>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</si>
  <si>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</si>
  <si>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</si>
  <si>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</si>
  <si>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</si>
  <si>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</si>
  <si>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</si>
  <si>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</si>
  <si>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</si>
  <si>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</si>
  <si>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</si>
  <si>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</si>
  <si>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</si>
  <si>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</si>
  <si>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</si>
  <si>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</si>
  <si>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</si>
  <si>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</si>
  <si>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</si>
  <si>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</si>
  <si>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</si>
  <si>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</si>
  <si>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</si>
  <si>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</si>
  <si>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</si>
  <si>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</si>
  <si>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</si>
  <si>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</si>
  <si>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</si>
  <si>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</si>
  <si>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</si>
  <si>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</si>
  <si>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</si>
  <si>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</si>
  <si>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</si>
  <si>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</si>
  <si>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</si>
  <si>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</si>
  <si>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</si>
  <si>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</si>
  <si>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</si>
  <si>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</si>
  <si>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</si>
  <si>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</si>
  <si>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</si>
  <si>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</si>
  <si>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</si>
  <si>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</si>
  <si>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</si>
  <si>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</si>
  <si>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</si>
  <si>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</si>
  <si>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</si>
  <si>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</si>
  <si>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</si>
  <si>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</si>
  <si>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</si>
  <si>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</si>
  <si>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</si>
  <si>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</si>
  <si>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</si>
  <si>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</si>
  <si>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</si>
  <si>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</si>
  <si>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</si>
  <si>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</si>
  <si>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</si>
  <si>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</si>
  <si>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</si>
  <si>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</si>
  <si>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</si>
  <si>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</si>
  <si>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</si>
  <si>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</si>
  <si>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</si>
  <si>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</si>
  <si>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</si>
  <si>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</si>
  <si>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</si>
  <si>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</si>
  <si>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</si>
  <si>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</si>
  <si>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</si>
  <si>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</si>
  <si>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</si>
  <si>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</si>
  <si>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</si>
  <si>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</si>
  <si>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</si>
  <si>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</si>
  <si>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</si>
  <si>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</si>
  <si>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</si>
  <si>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</si>
  <si>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</si>
  <si>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</si>
  <si>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</si>
  <si>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</si>
  <si>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</si>
  <si>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</si>
  <si>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</si>
  <si>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</si>
  <si>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</si>
  <si>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</si>
  <si>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</si>
  <si>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</si>
  <si>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</si>
  <si>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</si>
  <si>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</si>
  <si>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</si>
  <si>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</si>
  <si>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</si>
  <si>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</si>
  <si>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</si>
  <si>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</si>
  <si>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</si>
  <si>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</si>
  <si>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</si>
  <si>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</si>
  <si>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</si>
  <si>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</si>
  <si>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</si>
  <si>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</si>
  <si>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</si>
  <si>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</si>
  <si>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</si>
  <si>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</si>
  <si>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</si>
  <si>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</si>
  <si>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</si>
  <si>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</si>
  <si>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</si>
  <si>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</si>
  <si>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</si>
  <si>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</si>
  <si>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</si>
  <si>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</si>
  <si>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</si>
  <si>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</si>
  <si>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</si>
  <si>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</si>
  <si>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</si>
  <si>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</si>
  <si>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</si>
  <si>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</si>
  <si>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</si>
  <si>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</si>
  <si>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</si>
  <si>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</si>
  <si>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</si>
  <si>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</si>
  <si>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</si>
  <si>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</si>
  <si>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</si>
  <si>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</si>
  <si>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</si>
  <si>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</si>
  <si>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</si>
  <si>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</si>
  <si>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</si>
  <si>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</si>
  <si>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</si>
  <si>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</si>
  <si>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</si>
  <si>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</si>
  <si>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</si>
  <si>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</si>
  <si>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</si>
  <si>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</si>
  <si>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</si>
  <si>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</si>
  <si>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</si>
  <si>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</si>
  <si>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</si>
  <si>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</si>
  <si>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</si>
  <si>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</si>
  <si>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</si>
  <si>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</si>
  <si>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</si>
  <si>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</si>
  <si>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</si>
  <si>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</si>
  <si>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</si>
  <si>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</si>
  <si>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</si>
  <si>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</si>
  <si>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</si>
  <si>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</si>
  <si>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</si>
  <si>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</si>
  <si>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</si>
  <si>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</si>
  <si>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</si>
  <si>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</si>
  <si>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</si>
  <si>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</si>
  <si>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</si>
  <si>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</si>
  <si>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</si>
  <si>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</si>
  <si>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</si>
  <si>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</si>
  <si>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</si>
  <si>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</si>
  <si>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</si>
  <si>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</si>
  <si>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</si>
  <si>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</si>
  <si>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</si>
  <si>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</si>
  <si>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</si>
  <si>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</si>
  <si>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</si>
  <si>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</si>
  <si>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</si>
  <si>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</si>
  <si>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</si>
  <si>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</si>
  <si>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</si>
  <si>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</si>
  <si>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</si>
  <si>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</si>
  <si>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</si>
  <si>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</si>
  <si>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</si>
  <si>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</si>
  <si>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</si>
  <si>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</si>
  <si>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</si>
  <si>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</si>
  <si>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</si>
  <si>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</si>
  <si>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</si>
  <si>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</si>
  <si>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</si>
  <si>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</si>
  <si>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</si>
  <si>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</si>
  <si>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</si>
  <si>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</si>
  <si>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</si>
  <si>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</si>
  <si>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</si>
  <si>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</si>
  <si>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</si>
  <si>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</si>
  <si>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</si>
  <si>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</si>
  <si>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</si>
  <si>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</si>
  <si>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</si>
  <si>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</si>
  <si>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</si>
  <si>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</si>
  <si>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</si>
  <si>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</si>
  <si>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</si>
  <si>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</si>
  <si>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</si>
  <si>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</si>
  <si>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</si>
  <si>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</si>
  <si>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</si>
  <si>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</si>
  <si>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</si>
  <si>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</si>
  <si>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</si>
  <si>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</si>
  <si>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</si>
  <si>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</si>
  <si>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</si>
  <si>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</si>
  <si>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</si>
  <si>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</si>
  <si>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</si>
  <si>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</si>
  <si>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</si>
  <si>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</si>
  <si>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</si>
  <si>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</si>
  <si>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</si>
  <si>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</si>
  <si>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</si>
  <si>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</si>
  <si>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</si>
  <si>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</si>
  <si>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</si>
  <si>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</si>
  <si>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</si>
  <si>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</si>
  <si>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</si>
  <si>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</si>
  <si>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</si>
  <si>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</si>
  <si>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</si>
  <si>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</si>
  <si>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</si>
  <si>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</si>
  <si>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</si>
  <si>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</si>
  <si>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</si>
  <si>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</si>
  <si>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</si>
  <si>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</si>
  <si>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</si>
  <si>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</si>
  <si>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</si>
  <si>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</si>
  <si>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</si>
  <si>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</si>
  <si>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</si>
  <si>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</si>
  <si>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</si>
  <si>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</si>
  <si>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</si>
  <si>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</si>
  <si>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</si>
  <si>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</si>
  <si>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</si>
  <si>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</si>
  <si>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</si>
  <si>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</si>
  <si>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</si>
  <si>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</si>
  <si>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</si>
  <si>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</si>
  <si>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</si>
  <si>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</si>
  <si>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</si>
  <si>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</si>
  <si>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</si>
  <si>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</si>
  <si>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</si>
  <si>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</si>
  <si>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</si>
  <si>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</si>
  <si>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</si>
  <si>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</si>
  <si>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</si>
  <si>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</si>
  <si>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</si>
  <si>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</si>
  <si>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</si>
  <si>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</si>
  <si>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</si>
  <si>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</si>
  <si>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</si>
  <si>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</si>
  <si>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</si>
  <si>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</si>
  <si>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</si>
  <si>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</si>
  <si>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</si>
  <si>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</si>
  <si>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</si>
  <si>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</si>
  <si>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</si>
  <si>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</si>
  <si>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</si>
  <si>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</si>
  <si>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</si>
  <si>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</si>
  <si>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</si>
  <si>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</si>
  <si>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</si>
  <si>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</si>
  <si>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</si>
  <si>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</si>
  <si>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</si>
  <si>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</si>
  <si>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</si>
  <si>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</si>
  <si>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</si>
  <si>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</si>
  <si>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</si>
  <si>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</si>
  <si>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</si>
  <si>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</si>
  <si>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</si>
  <si>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</si>
  <si>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</si>
  <si>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</si>
  <si>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</si>
  <si>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</si>
  <si>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</si>
  <si>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</si>
  <si>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</si>
  <si>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</si>
  <si>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</si>
  <si>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</si>
  <si>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</si>
  <si>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</si>
  <si>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</si>
  <si>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</si>
  <si>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</si>
  <si>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</si>
  <si>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</si>
  <si>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</si>
  <si>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</si>
  <si>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</si>
  <si>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</si>
  <si>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</si>
  <si>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</si>
  <si>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</si>
  <si>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</si>
  <si>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</si>
  <si>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</si>
  <si>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</si>
  <si>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</si>
  <si>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</si>
  <si>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</si>
  <si>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</si>
  <si>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</si>
  <si>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</si>
  <si>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</si>
  <si>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</si>
  <si>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</si>
  <si>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</si>
  <si>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</si>
  <si>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</si>
  <si>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</si>
  <si>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</si>
  <si>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</si>
  <si>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</si>
  <si>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</si>
  <si>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</si>
  <si>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</si>
  <si>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</si>
  <si>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</si>
  <si>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</si>
  <si>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</si>
  <si>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</si>
  <si>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</si>
  <si>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</si>
  <si>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</si>
  <si>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</si>
  <si>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</si>
  <si>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</si>
  <si>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</si>
  <si>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</si>
  <si>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</si>
  <si>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</si>
  <si>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</si>
  <si>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</si>
  <si>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</si>
  <si>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</si>
  <si>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</si>
  <si>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</si>
  <si>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</si>
  <si>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</si>
  <si>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</si>
  <si>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</si>
  <si>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</si>
  <si>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</si>
  <si>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</si>
  <si>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</si>
  <si>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</si>
  <si>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</si>
  <si>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</si>
  <si>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</si>
  <si>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</si>
  <si>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</si>
  <si>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</si>
  <si>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</si>
  <si>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</si>
  <si>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</si>
  <si>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</si>
  <si>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</si>
  <si>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</si>
  <si>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</si>
  <si>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</si>
  <si>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</si>
  <si>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</si>
  <si>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</si>
  <si>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</si>
  <si>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</si>
  <si>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</si>
  <si>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</si>
  <si>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</si>
  <si>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</si>
  <si>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</si>
  <si>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</si>
  <si>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</si>
  <si>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</si>
  <si>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</si>
  <si>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</si>
  <si>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</si>
  <si>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</si>
  <si>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</si>
  <si>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</si>
  <si>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</si>
  <si>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</si>
  <si>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</si>
  <si>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</si>
  <si>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</si>
  <si>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</si>
  <si>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</si>
  <si>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</si>
  <si>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</si>
  <si>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</si>
  <si>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</si>
  <si>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</si>
  <si>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</si>
  <si>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</si>
  <si>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</si>
  <si>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</si>
  <si>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</si>
  <si>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</si>
  <si>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</si>
  <si>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</si>
  <si>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</si>
  <si>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</si>
  <si>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</si>
  <si>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</si>
  <si>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</si>
  <si>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</si>
  <si>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</si>
  <si>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</si>
  <si>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</si>
  <si>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</si>
  <si>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</si>
  <si>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</si>
  <si>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</si>
  <si>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</si>
  <si>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</si>
  <si>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</si>
  <si>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</si>
  <si>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</si>
  <si>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</si>
  <si>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</si>
  <si>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</si>
  <si>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</si>
  <si>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</si>
  <si>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</si>
  <si>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</si>
  <si>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</si>
  <si>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</si>
  <si>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</si>
  <si>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</si>
  <si>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</si>
  <si>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</si>
  <si>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</si>
  <si>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</si>
  <si>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</si>
  <si>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</si>
  <si>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</si>
  <si>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</si>
  <si>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</si>
  <si>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</si>
  <si>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</si>
  <si>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</si>
  <si>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</si>
  <si>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</si>
  <si>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</si>
  <si>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</si>
  <si>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</si>
  <si>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</si>
  <si>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</si>
  <si>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</si>
  <si>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</si>
  <si>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</si>
  <si>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</si>
  <si>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</si>
  <si>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</si>
  <si>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</si>
  <si>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</si>
  <si>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</si>
  <si>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</si>
  <si>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</si>
  <si>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</si>
  <si>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</si>
  <si>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</si>
  <si>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</si>
  <si>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</si>
  <si>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</si>
  <si>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</si>
  <si>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</si>
  <si>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</si>
  <si>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</si>
  <si>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</si>
  <si>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</si>
  <si>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</si>
  <si>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</si>
  <si>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</si>
  <si>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</si>
  <si>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</si>
  <si>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</si>
  <si>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</si>
  <si>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</si>
  <si>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</si>
  <si>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</si>
  <si>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</si>
  <si>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</si>
  <si>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</si>
  <si>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</si>
  <si>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</si>
  <si>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</si>
  <si>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</si>
  <si>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</si>
  <si>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</si>
  <si>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</si>
  <si>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</si>
  <si>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</si>
  <si>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</si>
  <si>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</si>
  <si>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</si>
  <si>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</si>
  <si>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</si>
  <si>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</si>
  <si>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</si>
  <si>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</si>
  <si>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</si>
  <si>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</si>
  <si>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</si>
  <si>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</si>
  <si>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</si>
  <si>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</si>
  <si>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</si>
  <si>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</si>
  <si>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</si>
  <si>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</si>
  <si>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</si>
  <si>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</si>
  <si>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</si>
  <si>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</si>
  <si>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</si>
  <si>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</si>
  <si>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</si>
  <si>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</si>
  <si>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</si>
  <si>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</si>
  <si>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</si>
  <si>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</si>
  <si>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</si>
  <si>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</si>
  <si>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</si>
  <si>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</si>
  <si>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</si>
  <si>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</si>
  <si>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</si>
  <si>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</si>
  <si>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</si>
  <si>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</si>
  <si>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</si>
  <si>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</si>
  <si>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</si>
  <si>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</si>
  <si>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</si>
  <si>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</si>
  <si>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</si>
  <si>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</si>
  <si>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</si>
  <si>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</si>
  <si>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</si>
  <si>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</si>
  <si>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</si>
  <si>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</si>
  <si>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</si>
  <si>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</si>
  <si>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</si>
  <si>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</si>
  <si>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</si>
  <si>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</si>
  <si>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</si>
  <si>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</si>
  <si>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</si>
  <si>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</si>
  <si>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</si>
  <si>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</si>
  <si>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</si>
  <si>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</si>
  <si>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</si>
  <si>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</si>
  <si>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</si>
  <si>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</si>
  <si>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</si>
  <si>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</si>
  <si>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</si>
  <si>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</si>
  <si>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</si>
  <si>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</si>
  <si>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</si>
  <si>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</si>
  <si>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</si>
  <si>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</si>
  <si>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</si>
  <si>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</si>
  <si>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</si>
  <si>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</si>
  <si>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</si>
  <si>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</si>
  <si>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</si>
  <si>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</si>
  <si>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</si>
  <si>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</si>
  <si>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</si>
  <si>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</si>
  <si>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</si>
  <si>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</si>
  <si>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</si>
  <si>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</si>
  <si>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</si>
  <si>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</si>
  <si>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</si>
  <si>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</si>
  <si>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</si>
  <si>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</si>
  <si>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</si>
  <si>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</si>
  <si>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</si>
  <si>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</si>
  <si>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</si>
  <si>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</si>
  <si>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</si>
  <si>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</si>
  <si>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</si>
  <si>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</si>
  <si>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</si>
  <si>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</si>
  <si>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</si>
  <si>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</si>
  <si>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</si>
  <si>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</si>
  <si>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</si>
  <si>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</si>
  <si>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</si>
  <si>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</si>
  <si>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</si>
  <si>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</si>
  <si>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</si>
  <si>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</si>
  <si>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</si>
  <si>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</si>
  <si>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</si>
  <si>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</si>
  <si>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</si>
  <si>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</si>
  <si>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</si>
  <si>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</si>
  <si>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</si>
  <si>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</si>
  <si>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</si>
  <si>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</si>
  <si>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</si>
  <si>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</si>
  <si>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</si>
  <si>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</si>
  <si>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</si>
  <si>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</si>
  <si>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</si>
  <si>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</si>
  <si>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</si>
  <si>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</si>
  <si>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</si>
  <si>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</si>
  <si>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</si>
  <si>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</si>
  <si>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</si>
  <si>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</si>
  <si>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</si>
  <si>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</si>
  <si>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</si>
  <si>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</si>
  <si>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</si>
  <si>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</si>
  <si>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</si>
  <si>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</si>
  <si>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</si>
  <si>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</si>
  <si>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</si>
  <si>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</si>
  <si>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</si>
  <si>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</si>
  <si>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</si>
  <si>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</si>
  <si>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</si>
  <si>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</si>
  <si>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</si>
  <si>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</si>
  <si>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</si>
  <si>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</si>
  <si>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</si>
  <si>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</si>
  <si>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</si>
  <si>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</si>
  <si>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</si>
  <si>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</si>
  <si>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</si>
  <si>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</si>
  <si>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</si>
  <si>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</si>
  <si>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</si>
  <si>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</si>
  <si>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</si>
  <si>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</si>
  <si>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</si>
  <si>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</si>
  <si>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</si>
  <si>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</si>
  <si>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</si>
  <si>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</si>
  <si>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</si>
  <si>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</si>
  <si>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</si>
  <si>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</si>
  <si>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</si>
  <si>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</si>
  <si>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</si>
  <si>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</si>
  <si>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</si>
  <si>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</si>
  <si>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</si>
  <si>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</si>
  <si>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</si>
  <si>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</si>
  <si>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</si>
  <si>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</si>
  <si>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</si>
  <si>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</si>
  <si>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</si>
  <si>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</si>
  <si>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</si>
  <si>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</si>
  <si>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</si>
  <si>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</si>
  <si>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</si>
  <si>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</si>
  <si>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</si>
  <si>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</si>
  <si>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</si>
  <si>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</si>
  <si>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</si>
  <si>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</si>
  <si>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</si>
  <si>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</si>
  <si>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</si>
  <si>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</si>
  <si>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</si>
  <si>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</si>
  <si>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</si>
  <si>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</si>
  <si>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</si>
  <si>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</si>
  <si>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</si>
  <si>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</si>
  <si>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</si>
  <si>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</si>
  <si>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</si>
  <si>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</si>
  <si>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</si>
  <si>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</si>
  <si>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</si>
  <si>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</si>
  <si>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</si>
  <si>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</si>
  <si>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</si>
  <si>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</si>
  <si>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</si>
  <si>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</si>
  <si>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</si>
  <si>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</si>
  <si>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</si>
  <si>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</si>
  <si>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</si>
  <si>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</si>
  <si>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</si>
  <si>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</si>
  <si>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</si>
  <si>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</si>
  <si>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</si>
  <si>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</si>
  <si>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</si>
  <si>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</si>
  <si>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</si>
  <si>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</si>
  <si>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</si>
  <si>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</si>
  <si>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</si>
  <si>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</si>
  <si>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</si>
  <si>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</si>
  <si>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</si>
  <si>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</si>
  <si>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</si>
  <si>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</si>
  <si>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</si>
  <si>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</si>
  <si>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</si>
  <si>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</si>
  <si>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</si>
  <si>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</si>
  <si>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</si>
  <si>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</si>
  <si>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</si>
  <si>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</si>
  <si>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</si>
  <si>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</si>
  <si>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</si>
  <si>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</si>
  <si>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</si>
  <si>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</si>
  <si>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</si>
  <si>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</si>
  <si>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</si>
  <si>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</si>
  <si>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</si>
  <si>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</si>
  <si>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</si>
  <si>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</si>
  <si>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</si>
  <si>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</si>
  <si>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</si>
  <si>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</si>
  <si>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</si>
  <si>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</si>
  <si>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</si>
  <si>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</si>
  <si>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</si>
  <si>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</si>
  <si>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</si>
  <si>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</si>
  <si>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</si>
  <si>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</si>
  <si>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</si>
  <si>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</si>
  <si>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</si>
  <si>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</si>
  <si>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</si>
  <si>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</si>
  <si>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</si>
  <si>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</si>
  <si>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</si>
  <si>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</si>
  <si>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</si>
  <si>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</si>
  <si>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</si>
  <si>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</si>
  <si>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</si>
  <si>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</si>
  <si>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</si>
  <si>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</si>
  <si>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</si>
  <si>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</si>
  <si>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</si>
  <si>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</si>
  <si>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</si>
  <si>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</si>
  <si>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</si>
  <si>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</si>
  <si>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</si>
  <si>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</si>
  <si>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</si>
  <si>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</si>
  <si>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</si>
  <si>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</si>
  <si>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</si>
  <si>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</si>
  <si>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</si>
  <si>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</si>
  <si>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</si>
  <si>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</si>
  <si>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</si>
  <si>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</si>
  <si>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</si>
  <si>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</si>
  <si>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</si>
  <si>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</si>
  <si>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</si>
  <si>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</si>
  <si>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</si>
  <si>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</si>
  <si>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</si>
  <si>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</si>
  <si>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</si>
  <si>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</si>
  <si>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</si>
  <si>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</si>
  <si>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</si>
  <si>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</si>
  <si>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</si>
  <si>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</si>
  <si>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</si>
  <si>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</si>
  <si>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</si>
  <si>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</si>
  <si>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</si>
  <si>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</si>
  <si>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</si>
  <si>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</si>
  <si>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</si>
  <si>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</si>
  <si>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</si>
  <si>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</si>
  <si>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</si>
  <si>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</si>
  <si>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</si>
  <si>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</si>
  <si>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</si>
  <si>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</si>
  <si>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</si>
  <si>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</si>
  <si>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</si>
  <si>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</si>
  <si>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</si>
  <si>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</si>
  <si>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</si>
  <si>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</si>
  <si>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</si>
  <si>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</si>
  <si>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</si>
  <si>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</si>
  <si>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</si>
  <si>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</si>
  <si>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</si>
  <si>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</si>
  <si>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</si>
  <si>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</si>
  <si>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</si>
  <si>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</si>
  <si>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</si>
  <si>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</si>
  <si>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</si>
  <si>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</si>
  <si>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</si>
  <si>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</si>
  <si>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</si>
  <si>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</si>
  <si>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</si>
  <si>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</si>
  <si>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</si>
  <si>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</si>
  <si>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</si>
  <si>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</si>
  <si>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</si>
  <si>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</si>
  <si>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</si>
  <si>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</si>
  <si>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</si>
  <si>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</si>
  <si>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</si>
  <si>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</si>
  <si>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</si>
  <si>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</si>
  <si>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</si>
  <si>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</si>
  <si>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</si>
  <si>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</si>
  <si>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</si>
  <si>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</si>
  <si>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</si>
  <si>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</si>
  <si>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</si>
  <si>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</si>
  <si>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</si>
  <si>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</si>
  <si>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</si>
  <si>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</si>
  <si>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</si>
  <si>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</si>
  <si>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</si>
  <si>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</si>
  <si>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</si>
  <si>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</si>
  <si>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</si>
  <si>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</si>
  <si>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</si>
  <si>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</si>
  <si>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</si>
  <si>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</si>
  <si>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</si>
  <si>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</si>
  <si>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</si>
  <si>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</si>
  <si>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</si>
  <si>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</si>
  <si>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</si>
  <si>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</si>
  <si>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</si>
  <si>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</si>
  <si>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</si>
  <si>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</si>
  <si>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</si>
  <si>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</si>
  <si>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</si>
  <si>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</si>
  <si>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</si>
  <si>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</si>
  <si>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</si>
  <si>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</si>
  <si>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</si>
  <si>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</si>
  <si>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</si>
  <si>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</si>
  <si>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</si>
  <si>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</si>
  <si>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</si>
  <si>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</si>
  <si>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</si>
  <si>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</si>
  <si>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</si>
  <si>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</si>
  <si>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</si>
  <si>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</si>
  <si>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</si>
  <si>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</si>
  <si>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</si>
  <si>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</si>
  <si>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</si>
  <si>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</si>
  <si>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</si>
  <si>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</si>
  <si>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</si>
  <si>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</si>
  <si>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</si>
  <si>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</si>
  <si>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</si>
  <si>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</si>
  <si>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</si>
  <si>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</si>
  <si>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</si>
  <si>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</si>
  <si>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</si>
  <si>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</si>
  <si>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</si>
  <si>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</si>
  <si>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</si>
  <si>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</si>
  <si>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</si>
  <si>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</si>
  <si>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</si>
  <si>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</si>
  <si>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</si>
  <si>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</si>
  <si>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</si>
  <si>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</si>
  <si>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</si>
  <si>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</si>
  <si>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</si>
  <si>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</si>
  <si>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</si>
  <si>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</si>
  <si>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</si>
  <si>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</si>
  <si>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</si>
  <si>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</si>
  <si>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</si>
  <si>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</si>
  <si>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</si>
  <si>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</si>
  <si>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</si>
  <si>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</si>
  <si>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</si>
  <si>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</si>
  <si>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</si>
  <si>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</si>
  <si>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</si>
  <si>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</si>
  <si>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</si>
  <si>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</si>
  <si>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</si>
  <si>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</si>
  <si>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</si>
  <si>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</si>
  <si>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</si>
  <si>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</si>
  <si>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</si>
  <si>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</si>
  <si>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</si>
  <si>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</si>
  <si>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</si>
  <si>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</si>
  <si>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</si>
  <si>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</si>
  <si>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</si>
  <si>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</si>
  <si>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</si>
  <si>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</si>
  <si>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</si>
  <si>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</si>
  <si>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</si>
  <si>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</si>
  <si>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</si>
  <si>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</si>
  <si>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</si>
  <si>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</si>
  <si>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</si>
  <si>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</si>
  <si>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</si>
  <si>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</si>
  <si>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</si>
  <si>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</si>
  <si>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</si>
  <si>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</si>
  <si>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</si>
  <si>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</si>
  <si>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</si>
  <si>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</si>
  <si>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</si>
  <si>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</si>
  <si>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</si>
  <si>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</si>
  <si>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</si>
  <si>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</si>
  <si>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</si>
  <si>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</si>
  <si>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</si>
  <si>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</si>
  <si>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</si>
  <si>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</si>
  <si>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</si>
  <si>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</si>
  <si>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</si>
  <si>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</si>
  <si>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</si>
  <si>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</si>
  <si>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</si>
  <si>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</si>
  <si>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</si>
  <si>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</si>
  <si>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</si>
  <si>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</si>
  <si>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</si>
  <si>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</si>
  <si>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</si>
  <si>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</si>
  <si>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</si>
  <si>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</si>
  <si>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</si>
  <si>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</si>
  <si>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</si>
  <si>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</si>
  <si>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</si>
  <si>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</si>
  <si>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</si>
  <si>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</si>
  <si>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</si>
  <si>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</si>
  <si>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</si>
  <si>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</si>
  <si>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</si>
  <si>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</si>
  <si>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</si>
  <si>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</si>
  <si>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</si>
  <si>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</si>
  <si>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</si>
  <si>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</si>
  <si>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</si>
  <si>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</si>
  <si>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</si>
  <si>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</si>
  <si>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</si>
  <si>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</si>
  <si>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</si>
  <si>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</si>
  <si>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</si>
  <si>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</si>
  <si>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</si>
  <si>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</si>
  <si>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</si>
  <si>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</si>
  <si>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</si>
  <si>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</si>
  <si>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</si>
  <si>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</si>
  <si>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</si>
  <si>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</si>
  <si>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</si>
  <si>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</si>
  <si>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</si>
  <si>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</si>
  <si>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</si>
  <si>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</si>
  <si>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</si>
  <si>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</si>
  <si>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</si>
  <si>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</si>
  <si>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</si>
  <si>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</si>
  <si>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</si>
  <si>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</si>
  <si>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</si>
  <si>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</si>
  <si>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</si>
  <si>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</si>
  <si>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</si>
  <si>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</si>
  <si>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</si>
  <si>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</si>
  <si>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</si>
  <si>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</si>
  <si>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</si>
  <si>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</si>
  <si>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</si>
  <si>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</si>
  <si>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</si>
  <si>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</si>
  <si>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</si>
  <si>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</si>
  <si>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</si>
  <si>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</si>
  <si>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</si>
  <si>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</si>
  <si>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</si>
  <si>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</si>
  <si>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</si>
  <si>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</si>
  <si>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</si>
  <si>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</si>
  <si>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</si>
  <si>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</si>
  <si>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</si>
  <si>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</si>
  <si>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</si>
  <si>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</si>
  <si>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</si>
  <si>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</si>
  <si>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</si>
  <si>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</si>
  <si>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</si>
  <si>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</si>
  <si>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</si>
  <si>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</si>
  <si>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</si>
  <si>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</si>
  <si>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</si>
  <si>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</si>
  <si>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</si>
  <si>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</si>
  <si>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</si>
  <si>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</si>
  <si>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</si>
  <si>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</si>
  <si>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</si>
  <si>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</si>
  <si>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</si>
  <si>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</si>
  <si>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</si>
  <si>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</si>
  <si>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</si>
  <si>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</si>
  <si>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</si>
  <si>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</si>
  <si>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</si>
  <si>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</si>
  <si>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</si>
  <si>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</si>
  <si>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</si>
  <si>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</si>
  <si>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</si>
  <si>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</si>
  <si>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</si>
  <si>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</si>
  <si>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</si>
  <si>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</si>
  <si>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</si>
  <si>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</si>
  <si>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</si>
  <si>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</si>
  <si>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</si>
  <si>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</si>
  <si>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</si>
  <si>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</si>
  <si>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</si>
  <si>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</si>
  <si>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</si>
  <si>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</si>
  <si>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</si>
  <si>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</si>
  <si>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</si>
  <si>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</si>
  <si>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</si>
  <si>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</si>
  <si>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</si>
  <si>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</si>
  <si>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</si>
  <si>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</si>
  <si>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</si>
  <si>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</si>
  <si>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</si>
  <si>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</si>
  <si>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</si>
  <si>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</si>
  <si>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</si>
  <si>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</si>
  <si>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</si>
  <si>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</si>
  <si>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</si>
  <si>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</si>
  <si>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</si>
  <si>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</si>
  <si>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</si>
  <si>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</si>
  <si>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</si>
  <si>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</si>
  <si>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</si>
  <si>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</si>
  <si>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</si>
  <si>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</si>
  <si>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</si>
  <si>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</si>
  <si>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</si>
  <si>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</si>
  <si>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</si>
  <si>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</si>
  <si>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</si>
  <si>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</si>
  <si>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</si>
  <si>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</si>
  <si>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</si>
  <si>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</si>
  <si>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</si>
  <si>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</si>
  <si>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</si>
  <si>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</si>
  <si>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</si>
  <si>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</si>
  <si>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</si>
  <si>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</si>
  <si>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</si>
  <si>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</si>
  <si>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</si>
  <si>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</si>
  <si>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</si>
  <si>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</si>
  <si>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</si>
  <si>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</si>
  <si>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</si>
  <si>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</si>
  <si>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</si>
  <si>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</si>
  <si>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</si>
  <si>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</si>
  <si>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</si>
  <si>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</si>
  <si>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</si>
  <si>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</si>
  <si>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</si>
  <si>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</si>
  <si>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</si>
  <si>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</si>
  <si>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</si>
  <si>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</si>
  <si>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</si>
  <si>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</si>
  <si>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</si>
  <si>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</si>
  <si>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</si>
  <si>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</si>
  <si>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</si>
  <si>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</si>
  <si>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</si>
  <si>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</si>
  <si>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</si>
  <si>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</si>
  <si>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</si>
  <si>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</si>
  <si>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</si>
  <si>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</si>
  <si>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</si>
  <si>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</si>
  <si>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</si>
  <si>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</si>
  <si>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</si>
  <si>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</si>
  <si>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</si>
  <si>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</si>
  <si>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</si>
  <si>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</si>
  <si>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</si>
  <si>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</si>
  <si>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</si>
  <si>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</si>
  <si>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</si>
  <si>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</si>
  <si>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</si>
  <si>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</si>
  <si>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</si>
  <si>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</si>
  <si>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</si>
  <si>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</si>
  <si>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</si>
  <si>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</si>
  <si>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</si>
  <si>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</si>
  <si>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</si>
  <si>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</si>
  <si>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</si>
  <si>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</si>
  <si>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</si>
  <si>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</si>
  <si>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</si>
  <si>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</si>
  <si>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</si>
  <si>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</si>
  <si>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</si>
  <si>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</si>
  <si>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</si>
  <si>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</si>
  <si>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</si>
  <si>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</si>
  <si>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</si>
  <si>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</si>
  <si>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</si>
  <si>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</si>
  <si>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</si>
  <si>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</si>
  <si>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</si>
  <si>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</si>
  <si>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</si>
  <si>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</si>
  <si>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</si>
  <si>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</si>
  <si>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</si>
  <si>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</si>
  <si>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</si>
  <si>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</si>
  <si>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</si>
  <si>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</si>
  <si>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</si>
  <si>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</si>
  <si>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</si>
  <si>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</si>
  <si>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</si>
  <si>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</si>
  <si>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</si>
  <si>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</si>
  <si>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</si>
  <si>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</si>
  <si>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</si>
  <si>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</si>
  <si>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</si>
  <si>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</si>
  <si>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</si>
  <si>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</si>
  <si>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</si>
  <si>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</si>
  <si>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</si>
  <si>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</si>
  <si>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</si>
  <si>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</si>
  <si>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</si>
  <si>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</si>
  <si>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</si>
  <si>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</si>
  <si>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</si>
  <si>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</si>
  <si>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</si>
  <si>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</si>
  <si>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</si>
  <si>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</si>
  <si>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</si>
  <si>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</si>
  <si>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</si>
  <si>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</si>
  <si>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</si>
  <si>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</si>
  <si>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</si>
  <si>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</si>
  <si>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</si>
  <si>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</si>
  <si>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</si>
  <si>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</si>
  <si>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</si>
  <si>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</si>
  <si>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</si>
  <si>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</si>
  <si>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</si>
  <si>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</si>
  <si>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</si>
  <si>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</si>
  <si>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</si>
  <si>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</si>
  <si>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</si>
  <si>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</si>
  <si>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</si>
  <si>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</si>
  <si>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</si>
  <si>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</si>
  <si>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</si>
  <si>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</si>
  <si>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</si>
  <si>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</si>
  <si>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</si>
  <si>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</si>
  <si>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</si>
  <si>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</si>
  <si>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</si>
  <si>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</si>
  <si>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</si>
  <si>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</si>
  <si>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</si>
  <si>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</si>
  <si>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</si>
  <si>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</si>
  <si>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</si>
  <si>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</si>
  <si>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</si>
  <si>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</si>
  <si>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</si>
  <si>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</si>
  <si>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</si>
  <si>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</si>
  <si>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</si>
  <si>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</si>
  <si>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</si>
  <si>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</si>
  <si>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</si>
  <si>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</si>
  <si>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</si>
  <si>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</si>
  <si>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</si>
  <si>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</si>
  <si>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</si>
  <si>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</si>
  <si>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</si>
  <si>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</si>
  <si>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</si>
  <si>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</si>
  <si>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</si>
  <si>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</si>
  <si>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</si>
  <si>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</si>
  <si>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</si>
  <si>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</si>
  <si>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</si>
  <si>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</si>
  <si>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</si>
  <si>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</si>
  <si>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</si>
  <si>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</si>
  <si>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</si>
  <si>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</si>
  <si>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</si>
  <si>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</si>
  <si>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</si>
  <si>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</si>
  <si>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</si>
  <si>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</si>
  <si>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</si>
  <si>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</si>
  <si>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</si>
  <si>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</si>
  <si>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</si>
  <si>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</si>
  <si>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</si>
  <si>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</si>
  <si>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</si>
  <si>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</si>
  <si>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</si>
  <si>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</si>
  <si>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</si>
  <si>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</si>
  <si>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</si>
  <si>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</si>
  <si>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</si>
  <si>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</si>
  <si>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</si>
  <si>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</si>
  <si>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</si>
  <si>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</si>
  <si>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</si>
  <si>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</si>
  <si>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</si>
  <si>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</si>
  <si>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</si>
  <si>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</si>
  <si>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</si>
  <si>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</si>
  <si>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</si>
  <si>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</si>
  <si>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</si>
  <si>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</si>
  <si>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</si>
  <si>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</si>
  <si>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</si>
  <si>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</si>
  <si>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</si>
  <si>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</si>
  <si>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</si>
  <si>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</si>
  <si>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</si>
  <si>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</si>
  <si>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</si>
  <si>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</si>
  <si>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</si>
  <si>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</si>
  <si>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</si>
  <si>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</si>
  <si>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</si>
  <si>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</si>
  <si>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</si>
  <si>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</si>
  <si>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</si>
  <si>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</si>
  <si>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</si>
  <si>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</si>
  <si>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</si>
  <si>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</si>
  <si>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</si>
  <si>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</si>
  <si>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</si>
  <si>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</si>
  <si>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</si>
  <si>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</si>
  <si>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</si>
  <si>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</si>
  <si>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</si>
  <si>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</si>
  <si>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</si>
  <si>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</si>
  <si>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</si>
  <si>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</si>
  <si>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</si>
  <si>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</si>
  <si>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</si>
  <si>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</si>
  <si>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</si>
  <si>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</si>
  <si>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</si>
  <si>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</si>
  <si>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</si>
  <si>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</si>
  <si>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</si>
  <si>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</si>
  <si>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</si>
  <si>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</si>
  <si>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</si>
  <si>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</si>
  <si>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</si>
  <si>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</si>
  <si>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</si>
  <si>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</si>
  <si>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</si>
  <si>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</si>
  <si>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</si>
  <si>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</si>
  <si>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</si>
  <si>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</si>
  <si>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</si>
  <si>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</si>
  <si>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</si>
  <si>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</si>
  <si>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</si>
  <si>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</si>
  <si>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</si>
  <si>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</si>
  <si>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</si>
  <si>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</si>
  <si>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</si>
  <si>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</si>
  <si>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</si>
  <si>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</si>
  <si>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</si>
  <si>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</si>
  <si>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</si>
  <si>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</si>
  <si>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</si>
  <si>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</si>
  <si>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</si>
  <si>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</si>
  <si>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</si>
  <si>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</si>
  <si>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</si>
  <si>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</si>
  <si>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</si>
  <si>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</si>
  <si>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</si>
  <si>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</si>
  <si>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</si>
  <si>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</si>
  <si>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</si>
  <si>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</si>
  <si>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</si>
  <si>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</si>
  <si>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</si>
  <si>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</si>
  <si>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</si>
  <si>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</si>
  <si>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</si>
  <si>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</si>
  <si>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</si>
  <si>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</si>
  <si>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</si>
  <si>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</si>
  <si>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</si>
  <si>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</si>
  <si>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</si>
  <si>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</si>
  <si>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</si>
  <si>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</si>
  <si>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</si>
  <si>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</si>
  <si>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</si>
  <si>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</si>
  <si>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</si>
  <si>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</si>
  <si>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</si>
  <si>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</si>
  <si>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</si>
  <si>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</si>
  <si>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</si>
  <si>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</si>
  <si>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</si>
  <si>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</si>
  <si>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</si>
  <si>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</si>
  <si>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</si>
  <si>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</si>
  <si>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</si>
  <si>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</si>
  <si>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</si>
  <si>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</si>
  <si>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</si>
  <si>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</si>
  <si>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</si>
  <si>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</si>
  <si>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</si>
  <si>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</si>
  <si>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</si>
  <si>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</si>
  <si>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</si>
  <si>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</si>
  <si>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</si>
  <si>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</si>
  <si>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</si>
  <si>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</si>
  <si>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</si>
  <si>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</si>
  <si>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</si>
  <si>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</si>
  <si>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</si>
  <si>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</si>
  <si>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</si>
  <si>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</si>
  <si>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</si>
  <si>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</si>
  <si>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</si>
  <si>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</si>
  <si>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</si>
  <si>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</si>
  <si>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</si>
  <si>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</si>
  <si>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</si>
  <si>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</si>
  <si>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</si>
  <si>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</si>
  <si>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</si>
  <si>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</si>
  <si>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</si>
  <si>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</si>
  <si>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</si>
  <si>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</si>
  <si>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</si>
  <si>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</si>
  <si>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</si>
  <si>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</si>
  <si>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</si>
  <si>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</si>
  <si>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</si>
  <si>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</si>
  <si>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</si>
  <si>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</si>
  <si>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</si>
  <si>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</si>
  <si>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</si>
  <si>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</si>
  <si>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</si>
  <si>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</si>
  <si>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</si>
  <si>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</si>
  <si>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</si>
  <si>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</si>
  <si>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</si>
  <si>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</si>
  <si>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</si>
  <si>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</si>
  <si>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</si>
  <si>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</si>
  <si>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</si>
  <si>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</si>
  <si>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</si>
  <si>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</si>
  <si>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</si>
  <si>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</si>
  <si>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</si>
  <si>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</si>
  <si>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</si>
  <si>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</si>
  <si>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</si>
  <si>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</si>
  <si>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</si>
  <si>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</si>
  <si>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</si>
  <si>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</si>
  <si>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</si>
  <si>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</si>
  <si>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</si>
  <si>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</si>
  <si>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</si>
  <si>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</si>
  <si>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</si>
  <si>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</si>
  <si>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</si>
  <si>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</si>
  <si>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</si>
  <si>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</si>
  <si>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</si>
  <si>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</si>
  <si>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</si>
  <si>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</si>
  <si>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</si>
  <si>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</si>
  <si>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</si>
  <si>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</si>
  <si>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</si>
  <si>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</si>
  <si>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</si>
  <si>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</si>
  <si>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</si>
  <si>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</si>
  <si>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</si>
  <si>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</si>
  <si>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</si>
  <si>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</si>
  <si>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</si>
  <si>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</si>
  <si>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</si>
  <si>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</si>
  <si>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</si>
  <si>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</si>
  <si>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</si>
  <si>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</si>
  <si>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</si>
  <si>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</si>
  <si>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</si>
  <si>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</si>
  <si>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</si>
  <si>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</si>
  <si>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</si>
  <si>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</si>
  <si>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</si>
  <si>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</si>
  <si>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</si>
  <si>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</si>
  <si>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</si>
  <si>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</si>
  <si>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</si>
  <si>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</si>
  <si>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</si>
  <si>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</si>
  <si>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</si>
  <si>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</si>
  <si>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</si>
  <si>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</si>
  <si>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</si>
  <si>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</si>
  <si>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</si>
  <si>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</si>
  <si>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</si>
  <si>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</si>
  <si>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</si>
  <si>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</si>
  <si>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</si>
  <si>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</si>
  <si>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</si>
  <si>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</si>
  <si>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</si>
  <si>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</si>
  <si>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</si>
  <si>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</si>
  <si>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</si>
  <si>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</si>
  <si>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</si>
  <si>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</si>
  <si>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</si>
  <si>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</si>
  <si>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</si>
  <si>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</si>
  <si>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</si>
  <si>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</si>
  <si>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</si>
  <si>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</si>
  <si>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</si>
  <si>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</si>
  <si>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</si>
  <si>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</si>
  <si>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</si>
  <si>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</si>
  <si>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</si>
  <si>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</si>
  <si>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</si>
  <si>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</si>
  <si>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</si>
  <si>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</si>
  <si>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</si>
  <si>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</si>
  <si>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</si>
  <si>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</si>
  <si>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</si>
  <si>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</si>
  <si>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</si>
  <si>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</si>
  <si>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</si>
  <si>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</si>
  <si>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</si>
  <si>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</si>
  <si>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</si>
  <si>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</si>
  <si>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</si>
  <si>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</si>
  <si>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</si>
  <si>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</si>
  <si>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</si>
  <si>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</si>
  <si>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</si>
  <si>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</si>
  <si>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</si>
  <si>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</si>
  <si>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</si>
  <si>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</si>
  <si>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</si>
  <si>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</si>
  <si>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</si>
  <si>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</si>
  <si>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</si>
  <si>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</si>
  <si>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</si>
  <si>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</si>
  <si>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</si>
  <si>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</si>
  <si>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</si>
  <si>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</si>
  <si>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</si>
  <si>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</si>
  <si>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</si>
  <si>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</si>
  <si>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</si>
  <si>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</si>
  <si>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</si>
  <si>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</si>
  <si>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</si>
  <si>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</si>
  <si>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</si>
  <si>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</si>
  <si>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</si>
  <si>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</si>
  <si>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</si>
  <si>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</si>
  <si>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</si>
  <si>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</si>
  <si>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</si>
  <si>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</si>
  <si>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</si>
  <si>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</si>
  <si>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</si>
  <si>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</si>
  <si>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</si>
  <si>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</si>
  <si>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</si>
  <si>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</si>
  <si>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</si>
  <si>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</si>
  <si>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</si>
  <si>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</si>
  <si>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</si>
  <si>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</si>
  <si>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</si>
  <si>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</si>
  <si>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</si>
  <si>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</si>
  <si>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</si>
  <si>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</si>
  <si>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</si>
  <si>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</si>
  <si>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</si>
  <si>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</si>
  <si>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</si>
  <si>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</si>
  <si>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</si>
  <si>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</si>
  <si>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</si>
  <si>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</si>
  <si>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</si>
  <si>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</si>
  <si>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</si>
  <si>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</si>
  <si>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</si>
  <si>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</si>
  <si>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</si>
  <si>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</si>
  <si>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</si>
  <si>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</si>
  <si>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</si>
  <si>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</si>
  <si>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</si>
  <si>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</si>
  <si>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</si>
  <si>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</si>
  <si>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</si>
  <si>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</si>
  <si>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</si>
  <si>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</si>
  <si>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</si>
  <si>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</si>
  <si>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</si>
  <si>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</si>
  <si>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</si>
  <si>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</si>
  <si>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</si>
  <si>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</si>
  <si>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</si>
  <si>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</si>
  <si>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</si>
  <si>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</si>
  <si>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</si>
  <si>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</si>
  <si>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</si>
  <si>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</si>
  <si>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</si>
  <si>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</si>
  <si>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</si>
  <si>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</si>
  <si>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</si>
  <si>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</si>
  <si>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</si>
  <si>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</si>
  <si>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</si>
  <si>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</si>
  <si>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</si>
  <si>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</si>
  <si>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</si>
  <si>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</si>
  <si>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</si>
  <si>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</si>
  <si>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</si>
  <si>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</si>
  <si>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</si>
  <si>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</si>
  <si>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</si>
  <si>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</si>
  <si>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</si>
  <si>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</si>
  <si>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</si>
  <si>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</si>
  <si>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</si>
  <si>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</si>
  <si>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</si>
  <si>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</si>
  <si>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</si>
  <si>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</si>
  <si>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</si>
  <si>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</si>
  <si>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</si>
  <si>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</si>
  <si>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</si>
  <si>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</si>
  <si>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</si>
  <si>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</si>
  <si>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</si>
  <si>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</si>
  <si>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</si>
  <si>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</si>
  <si>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</si>
  <si>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</si>
  <si>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</si>
  <si>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</si>
  <si>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</si>
  <si>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</si>
  <si>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</si>
  <si>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</si>
  <si>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</si>
  <si>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</si>
  <si>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</si>
  <si>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</si>
  <si>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</si>
  <si>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</si>
  <si>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</si>
  <si>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</si>
  <si>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</si>
  <si>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</si>
  <si>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</si>
  <si>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</si>
  <si>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</si>
  <si>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</si>
  <si>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</si>
  <si>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</si>
  <si>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</si>
  <si>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</si>
  <si>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</si>
  <si>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</si>
  <si>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</si>
  <si>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</si>
  <si>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</si>
  <si>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</si>
  <si>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</si>
  <si>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</si>
  <si>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</si>
  <si>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</si>
  <si>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</si>
  <si>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</si>
  <si>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</si>
  <si>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</si>
  <si>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</si>
  <si>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</si>
  <si>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</si>
  <si>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</si>
  <si>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</si>
  <si>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</si>
  <si>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</si>
  <si>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</si>
  <si>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</si>
  <si>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</si>
  <si>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</si>
  <si>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</si>
  <si>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</si>
  <si>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</si>
  <si>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</si>
  <si>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</si>
  <si>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</si>
  <si>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</si>
  <si>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</si>
  <si>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</si>
  <si>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</si>
  <si>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</si>
  <si>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</si>
  <si>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</si>
  <si>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</si>
  <si>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</si>
  <si>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</si>
  <si>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</si>
  <si>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</si>
  <si>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</si>
  <si>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</si>
  <si>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</si>
  <si>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</si>
  <si>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</si>
  <si>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</si>
  <si>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</si>
  <si>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</si>
  <si>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</si>
  <si>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</si>
  <si>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</si>
  <si>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</si>
  <si>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</si>
  <si>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</si>
  <si>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</si>
  <si>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</si>
  <si>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</si>
  <si>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</si>
  <si>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</si>
  <si>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</si>
  <si>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</si>
  <si>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</si>
  <si>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</si>
  <si>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</si>
  <si>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</si>
  <si>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</si>
  <si>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</si>
  <si>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</si>
  <si>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</si>
  <si>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</si>
  <si>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</si>
  <si>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</si>
  <si>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</si>
  <si>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</si>
  <si>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</si>
  <si>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</si>
  <si>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</si>
  <si>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</si>
  <si>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</si>
  <si>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</si>
  <si>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</si>
  <si>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</si>
  <si>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</si>
  <si>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</si>
  <si>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</si>
  <si>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</si>
  <si>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</si>
  <si>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</si>
  <si>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</si>
  <si>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</si>
  <si>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</si>
  <si>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</si>
  <si>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</si>
  <si>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</si>
  <si>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</si>
  <si>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</si>
  <si>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</si>
  <si>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</si>
  <si>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</si>
  <si>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</si>
  <si>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</si>
  <si>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</si>
  <si>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</si>
  <si>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</si>
  <si>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</si>
  <si>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</si>
  <si>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</si>
  <si>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</si>
  <si>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</si>
  <si>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</si>
  <si>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</si>
  <si>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</si>
  <si>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</si>
  <si>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</si>
  <si>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</si>
  <si>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</si>
  <si>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</si>
  <si>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</si>
  <si>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</si>
  <si>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</si>
  <si>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</si>
  <si>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</si>
  <si>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</si>
  <si>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</si>
  <si>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</si>
  <si>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</si>
  <si>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</si>
  <si>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</si>
  <si>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</si>
  <si>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</si>
  <si>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</si>
  <si>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</si>
  <si>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</si>
  <si>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</si>
  <si>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</si>
  <si>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</si>
  <si>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</si>
  <si>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</si>
  <si>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</si>
  <si>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</si>
  <si>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</si>
  <si>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</si>
  <si>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</si>
  <si>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</si>
  <si>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</si>
  <si>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</si>
  <si>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</si>
  <si>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</si>
  <si>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</si>
  <si>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</si>
  <si>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</si>
  <si>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</si>
  <si>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</si>
  <si>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</si>
  <si>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</si>
  <si>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</si>
  <si>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</si>
  <si>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</si>
  <si>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</si>
  <si>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</si>
  <si>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</si>
  <si>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</si>
  <si>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</si>
  <si>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</si>
  <si>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</si>
  <si>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</si>
  <si>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</si>
  <si>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</si>
  <si>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</si>
  <si>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</si>
  <si>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</si>
  <si>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</si>
  <si>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</si>
  <si>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</si>
  <si>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</si>
  <si>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</si>
  <si>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</si>
  <si>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</si>
  <si>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</si>
  <si>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</si>
  <si>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</si>
  <si>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</si>
  <si>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</si>
  <si>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</si>
  <si>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</si>
  <si>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</si>
  <si>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</si>
  <si>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</si>
  <si>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</si>
  <si>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</si>
  <si>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</si>
  <si>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</si>
  <si>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</si>
  <si>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</si>
  <si>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</si>
  <si>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</si>
  <si>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</si>
  <si>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</si>
  <si>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</si>
  <si>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</si>
  <si>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</si>
  <si>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</si>
  <si>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</si>
  <si>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</si>
  <si>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</si>
  <si>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</si>
  <si>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</si>
  <si>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</si>
  <si>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</si>
  <si>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</si>
  <si>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</si>
  <si>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</si>
  <si>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</si>
  <si>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</si>
  <si>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</si>
  <si>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</si>
  <si>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</si>
  <si>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</si>
  <si>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</si>
  <si>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</si>
  <si>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</si>
  <si>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</si>
  <si>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</si>
  <si>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</si>
  <si>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</si>
  <si>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</si>
  <si>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</si>
  <si>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</si>
  <si>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</si>
  <si>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</si>
  <si>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</si>
  <si>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</si>
  <si>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</si>
  <si>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</si>
  <si>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</si>
  <si>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</si>
  <si>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</si>
  <si>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</si>
  <si>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</si>
  <si>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</si>
  <si>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</si>
  <si>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</si>
  <si>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</si>
  <si>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</si>
  <si>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</si>
  <si>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</si>
  <si>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</si>
  <si>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</si>
  <si>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</si>
  <si>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</si>
  <si>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</si>
  <si>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</si>
  <si>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</si>
  <si>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</si>
  <si>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</si>
  <si>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</si>
  <si>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</si>
  <si>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</si>
  <si>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</si>
  <si>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</si>
  <si>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</si>
  <si>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</si>
  <si>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</si>
  <si>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</si>
  <si>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</si>
  <si>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</si>
  <si>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</si>
  <si>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</si>
  <si>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</si>
  <si>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</si>
  <si>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</si>
  <si>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</si>
  <si>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</si>
  <si>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</si>
  <si>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</si>
  <si>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</si>
  <si>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</si>
  <si>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</si>
  <si>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</si>
  <si>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</si>
  <si>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</si>
  <si>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</si>
  <si>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</si>
  <si>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</si>
  <si>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</si>
  <si>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</si>
  <si>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</si>
  <si>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</si>
  <si>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</si>
  <si>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</si>
  <si>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</si>
  <si>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</si>
  <si>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</si>
  <si>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</si>
  <si>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</si>
  <si>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</si>
  <si>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</si>
  <si>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</si>
  <si>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</si>
  <si>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</si>
  <si>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</si>
  <si>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</si>
  <si>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</si>
  <si>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</si>
  <si>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</si>
  <si>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</si>
  <si>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</si>
  <si>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</si>
  <si>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</si>
  <si>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</si>
  <si>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</si>
  <si>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</si>
  <si>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</si>
  <si>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</si>
  <si>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</si>
  <si>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</si>
  <si>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</si>
  <si>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</si>
  <si>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</si>
  <si>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</si>
  <si>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</si>
  <si>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</si>
  <si>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</si>
  <si>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</si>
  <si>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</si>
  <si>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</si>
  <si>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</si>
  <si>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</si>
  <si>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</si>
  <si>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</si>
  <si>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</si>
  <si>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</si>
  <si>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</si>
  <si>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</si>
  <si>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</si>
  <si>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</si>
  <si>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</si>
  <si>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</si>
  <si>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</si>
  <si>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</si>
  <si>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</si>
  <si>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</si>
  <si>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</si>
  <si>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</si>
  <si>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</si>
  <si>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</si>
  <si>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</si>
  <si>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</si>
  <si>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</si>
  <si>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</si>
  <si>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</si>
  <si>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</si>
  <si>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</si>
  <si>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</si>
  <si>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</si>
  <si>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</si>
  <si>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</si>
  <si>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</si>
  <si>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</si>
  <si>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</si>
  <si>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</si>
  <si>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</si>
  <si>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</si>
  <si>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</si>
  <si>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</si>
  <si>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</si>
  <si>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</si>
  <si>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</si>
  <si>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</si>
  <si>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</si>
  <si>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</si>
  <si>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</si>
  <si>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</si>
  <si>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</si>
  <si>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</si>
  <si>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</si>
  <si>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</si>
  <si>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</si>
  <si>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</si>
  <si>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</si>
  <si>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</si>
  <si>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</si>
  <si>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</si>
  <si>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</si>
  <si>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</si>
  <si>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</si>
  <si>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</si>
  <si>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</si>
  <si>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</si>
  <si>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</si>
  <si>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</si>
  <si>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</si>
  <si>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</si>
  <si>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</si>
  <si>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</si>
  <si>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</si>
  <si>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</si>
  <si>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</si>
  <si>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</si>
  <si>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</si>
  <si>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</si>
  <si>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</si>
  <si>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</si>
  <si>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</si>
  <si>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</si>
  <si>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</si>
  <si>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</si>
  <si>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</si>
  <si>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</si>
  <si>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</si>
  <si>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</si>
  <si>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</si>
  <si>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</si>
  <si>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</si>
  <si>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</si>
  <si>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</si>
  <si>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</si>
  <si>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</si>
  <si>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</si>
  <si>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</si>
  <si>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</si>
  <si>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</si>
  <si>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</si>
  <si>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</si>
  <si>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</si>
  <si>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</si>
  <si>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</si>
  <si>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</si>
  <si>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</si>
  <si>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</si>
  <si>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</si>
  <si>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</si>
  <si>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</si>
  <si>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</si>
  <si>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</si>
  <si>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</si>
  <si>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</si>
  <si>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</si>
  <si>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</si>
  <si>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</si>
  <si>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</si>
  <si>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</si>
  <si>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</si>
  <si>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</si>
  <si>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</si>
  <si>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</si>
  <si>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</si>
  <si>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</si>
  <si>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</si>
  <si>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</si>
  <si>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</si>
  <si>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</si>
  <si>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</si>
  <si>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</si>
  <si>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</si>
  <si>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</si>
  <si>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</si>
  <si>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</si>
  <si>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</si>
  <si>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</si>
  <si>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</si>
  <si>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</si>
  <si>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</si>
  <si>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</si>
  <si>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</si>
  <si>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</si>
  <si>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</si>
  <si>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</si>
  <si>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</si>
  <si>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</si>
  <si>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</si>
  <si>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</si>
  <si>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</si>
  <si>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</si>
  <si>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</si>
  <si>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</si>
  <si>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</si>
  <si>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</si>
  <si>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</si>
  <si>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</si>
  <si>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</si>
  <si>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</si>
  <si>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</si>
  <si>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</si>
  <si>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</si>
  <si>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</si>
  <si>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</si>
  <si>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</si>
  <si>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</si>
  <si>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</si>
  <si>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</si>
  <si>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</si>
  <si>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</si>
  <si>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</si>
  <si>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</si>
  <si>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</si>
  <si>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</si>
  <si>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</si>
  <si>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</si>
  <si>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</si>
  <si>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</si>
  <si>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</si>
  <si>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</si>
  <si>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</si>
  <si>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</si>
  <si>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</si>
  <si>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</si>
  <si>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</si>
  <si>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</si>
  <si>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</si>
  <si>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</si>
  <si>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</si>
  <si>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</si>
  <si>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</si>
  <si>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</si>
  <si>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</si>
  <si>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</si>
  <si>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</si>
  <si>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</si>
  <si>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</si>
  <si>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</si>
  <si>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</si>
  <si>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</si>
  <si>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</si>
  <si>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</si>
  <si>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</si>
  <si>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</si>
  <si>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</si>
  <si>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</si>
  <si>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</si>
  <si>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</si>
  <si>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</si>
  <si>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</si>
  <si>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</si>
  <si>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</si>
  <si>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</si>
  <si>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</si>
  <si>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</si>
  <si>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</si>
  <si>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</si>
  <si>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</si>
  <si>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</si>
  <si>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</si>
  <si>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</si>
  <si>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</si>
  <si>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</si>
  <si>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</si>
  <si>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</si>
  <si>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</si>
  <si>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</si>
  <si>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</si>
  <si>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</si>
  <si>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</si>
  <si>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</si>
  <si>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</si>
  <si>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</si>
  <si>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</si>
  <si>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</si>
  <si>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</si>
  <si>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</si>
  <si>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</si>
  <si>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</si>
  <si>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</si>
  <si>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</si>
  <si>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</si>
  <si>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</si>
  <si>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</si>
  <si>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</si>
  <si>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</si>
  <si>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</si>
  <si>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</si>
  <si>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</si>
  <si>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</si>
  <si>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</si>
  <si>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</si>
  <si>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</si>
  <si>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</si>
  <si>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</si>
  <si>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</si>
  <si>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</si>
  <si>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</si>
  <si>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</si>
  <si>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</si>
  <si>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</si>
  <si>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</si>
  <si>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</si>
  <si>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</si>
  <si>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</si>
  <si>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</si>
  <si>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</si>
  <si>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</si>
  <si>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</si>
  <si>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</si>
  <si>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</si>
  <si>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</si>
  <si>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</si>
  <si>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</si>
  <si>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</si>
  <si>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</si>
  <si>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</si>
  <si>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</si>
  <si>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</si>
  <si>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</si>
  <si>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</si>
  <si>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</si>
  <si>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</si>
  <si>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</si>
  <si>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</si>
  <si>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</si>
  <si>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</si>
  <si>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</si>
  <si>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</si>
  <si>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</si>
  <si>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</si>
  <si>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</si>
  <si>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</si>
  <si>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</si>
  <si>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</si>
  <si>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</si>
  <si>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</si>
  <si>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</si>
  <si>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</si>
  <si>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</si>
  <si>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</si>
  <si>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</si>
  <si>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</si>
  <si>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</si>
  <si>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</si>
  <si>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</si>
  <si>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</si>
  <si>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</si>
  <si>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</si>
  <si>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</si>
  <si>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</si>
  <si>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</si>
  <si>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</si>
  <si>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</si>
  <si>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</si>
  <si>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</si>
  <si>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</si>
  <si>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</si>
  <si>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</si>
  <si>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</si>
  <si>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</si>
  <si>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</si>
  <si>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</si>
  <si>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</si>
  <si>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</si>
  <si>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</si>
  <si>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</si>
  <si>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</si>
  <si>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</si>
  <si>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</si>
  <si>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</si>
  <si>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</si>
  <si>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</si>
  <si>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</si>
  <si>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</si>
  <si>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</si>
  <si>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</si>
  <si>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</si>
  <si>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</si>
  <si>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</si>
  <si>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</si>
  <si>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</si>
  <si>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</si>
  <si>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</si>
  <si>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</si>
  <si>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</si>
  <si>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</si>
  <si>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</si>
  <si>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</si>
  <si>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</si>
  <si>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</si>
  <si>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</si>
  <si>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</si>
  <si>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</si>
  <si>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</si>
  <si>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</si>
  <si>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</si>
  <si>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</si>
  <si>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</si>
  <si>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</si>
  <si>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</si>
  <si>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</si>
  <si>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</si>
  <si>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</si>
  <si>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</si>
  <si>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</si>
  <si>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</si>
  <si>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</si>
  <si>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</si>
  <si>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</si>
  <si>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</si>
  <si>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</si>
  <si>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</si>
  <si>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</si>
  <si>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</si>
  <si>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</si>
  <si>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</si>
  <si>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</si>
  <si>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</si>
  <si>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</si>
  <si>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</si>
  <si>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</si>
  <si>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</si>
  <si>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</si>
  <si>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</si>
  <si>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</si>
  <si>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</si>
  <si>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</si>
  <si>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</si>
  <si>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</si>
  <si>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</si>
  <si>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</si>
  <si>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</si>
  <si>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</si>
  <si>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</si>
  <si>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</si>
  <si>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</si>
  <si>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</si>
  <si>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</si>
  <si>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</si>
  <si>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</si>
  <si>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</si>
  <si>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</si>
  <si>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</si>
  <si>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</si>
  <si>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</si>
  <si>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</si>
  <si>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</si>
  <si>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</si>
  <si>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</si>
  <si>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</si>
  <si>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</si>
  <si>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</si>
  <si>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</si>
  <si>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</si>
  <si>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</si>
  <si>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</si>
  <si>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</si>
  <si>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</si>
  <si>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</si>
  <si>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</si>
  <si>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</si>
  <si>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</si>
  <si>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</si>
  <si>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</si>
  <si>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</si>
  <si>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</si>
  <si>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</si>
  <si>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</si>
  <si>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</si>
  <si>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</si>
  <si>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</si>
  <si>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</si>
  <si>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</si>
  <si>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</si>
  <si>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</si>
  <si>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</si>
  <si>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</si>
  <si>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</si>
  <si>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</si>
  <si>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</si>
  <si>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</si>
  <si>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</si>
  <si>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</si>
  <si>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</si>
  <si>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</si>
  <si>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</si>
  <si>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</si>
  <si>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</si>
  <si>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</si>
  <si>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</si>
  <si>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</si>
  <si>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</si>
  <si>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</si>
  <si>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</si>
  <si>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</si>
  <si>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</si>
  <si>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</si>
  <si>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</si>
  <si>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</si>
  <si>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</si>
  <si>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</si>
  <si>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</si>
  <si>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</si>
  <si>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</si>
  <si>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</si>
  <si>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</si>
  <si>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</si>
  <si>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</si>
  <si>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</si>
  <si>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</si>
  <si>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</si>
  <si>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</si>
  <si>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</si>
  <si>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</si>
  <si>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</si>
  <si>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</si>
  <si>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</si>
  <si>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</si>
  <si>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</si>
  <si>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</si>
  <si>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</si>
  <si>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</si>
  <si>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</si>
  <si>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</si>
  <si>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</si>
  <si>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</si>
  <si>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</si>
  <si>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</si>
  <si>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</si>
  <si>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</si>
  <si>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</si>
  <si>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</si>
  <si>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</si>
  <si>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</si>
  <si>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</si>
  <si>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</si>
  <si>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</si>
  <si>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</si>
  <si>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</si>
  <si>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</si>
  <si>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</si>
  <si>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</si>
  <si>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</si>
  <si>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</si>
  <si>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</si>
  <si>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</si>
  <si>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</si>
  <si>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</si>
  <si>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</si>
  <si>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</si>
  <si>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</si>
  <si>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</si>
  <si>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</si>
  <si>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</si>
  <si>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</si>
  <si>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</si>
  <si>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</si>
  <si>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</si>
  <si>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</si>
  <si>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</si>
  <si>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</si>
  <si>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</si>
  <si>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</si>
  <si>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</si>
  <si>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</si>
  <si>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</si>
  <si>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</si>
  <si>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</si>
  <si>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</si>
  <si>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</si>
  <si>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</si>
  <si>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</si>
  <si>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</si>
  <si>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</si>
  <si>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</si>
  <si>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</si>
  <si>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</si>
  <si>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</si>
  <si>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</si>
  <si>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</si>
  <si>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</si>
  <si>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</si>
  <si>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</si>
  <si>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</si>
  <si>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</si>
  <si>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</si>
  <si>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</si>
  <si>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</si>
  <si>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</si>
  <si>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</si>
  <si>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</si>
  <si>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</si>
  <si>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</si>
  <si>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</si>
  <si>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</si>
  <si>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</si>
  <si>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</si>
  <si>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</si>
  <si>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</si>
  <si>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</si>
  <si>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</si>
  <si>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</si>
  <si>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</si>
  <si>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</si>
  <si>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</si>
  <si>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</si>
  <si>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</si>
  <si>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</si>
  <si>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</si>
  <si>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</si>
  <si>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</si>
  <si>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</si>
  <si>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</si>
  <si>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</si>
  <si>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</si>
  <si>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</si>
  <si>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</si>
  <si>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</si>
  <si>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</si>
  <si>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</si>
  <si>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</si>
  <si>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</si>
  <si>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</si>
  <si>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</si>
  <si>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</si>
  <si>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</si>
  <si>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</si>
  <si>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</si>
  <si>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</si>
  <si>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</si>
  <si>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</si>
  <si>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</si>
  <si>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</si>
  <si>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</si>
  <si>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</si>
  <si>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</si>
  <si>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</si>
  <si>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</si>
  <si>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</si>
  <si>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</si>
  <si>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</si>
  <si>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</si>
  <si>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</si>
  <si>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</si>
  <si>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</si>
  <si>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</si>
  <si>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</si>
  <si>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</si>
  <si>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</si>
  <si>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</si>
  <si>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</si>
  <si>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</si>
  <si>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</si>
  <si>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</si>
  <si>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</si>
  <si>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</si>
  <si>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</si>
  <si>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</si>
  <si>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</si>
  <si>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</si>
  <si>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</si>
  <si>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</si>
  <si>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</si>
  <si>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</si>
  <si>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</si>
  <si>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</si>
  <si>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</si>
  <si>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</si>
  <si>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</si>
  <si>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</si>
  <si>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</si>
  <si>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</si>
  <si>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</si>
  <si>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</si>
  <si>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</si>
  <si>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</si>
  <si>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</si>
  <si>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</si>
  <si>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</si>
  <si>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</si>
  <si>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</si>
  <si>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</si>
  <si>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</si>
  <si>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</si>
  <si>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</si>
  <si>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</si>
  <si>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</si>
  <si>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</si>
  <si>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</si>
  <si>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</si>
  <si>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</si>
  <si>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</si>
  <si>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</si>
  <si>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</si>
  <si>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</si>
  <si>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</si>
  <si>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</si>
  <si>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</si>
  <si>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</si>
  <si>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</si>
  <si>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</si>
  <si>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</si>
  <si>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</si>
  <si>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</si>
  <si>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</si>
  <si>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</si>
  <si>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</si>
  <si>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</si>
  <si>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</si>
  <si>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</si>
  <si>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</si>
  <si>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</si>
  <si>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</si>
  <si>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</si>
  <si>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</si>
  <si>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</si>
  <si>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</si>
  <si>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</si>
  <si>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</si>
  <si>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</si>
  <si>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</si>
  <si>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</si>
  <si>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</si>
  <si>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</si>
  <si>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</si>
  <si>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</si>
  <si>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</si>
  <si>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</si>
  <si>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</si>
  <si>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</si>
  <si>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</si>
  <si>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</si>
  <si>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</si>
  <si>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</si>
  <si>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</si>
  <si>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</si>
  <si>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</si>
  <si>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</si>
  <si>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</si>
  <si>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</si>
  <si>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</si>
  <si>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</si>
  <si>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</si>
  <si>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</si>
  <si>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</si>
  <si>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</si>
  <si>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</si>
  <si>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</si>
  <si>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</si>
  <si>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</si>
  <si>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</si>
  <si>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</si>
  <si>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</si>
  <si>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</si>
  <si>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</si>
  <si>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</si>
  <si>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</si>
  <si>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</si>
  <si>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</si>
  <si>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</si>
  <si>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</si>
  <si>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</si>
  <si>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</si>
  <si>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</si>
  <si>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</si>
  <si>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</si>
  <si>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</si>
  <si>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</si>
  <si>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</si>
  <si>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</si>
  <si>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</si>
  <si>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</si>
  <si>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</si>
  <si>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</si>
  <si>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</si>
  <si>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</si>
  <si>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</si>
  <si>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</si>
  <si>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</si>
  <si>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</si>
  <si>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</si>
  <si>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</si>
  <si>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</si>
  <si>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</si>
  <si>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</si>
  <si>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</si>
  <si>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</si>
  <si>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</si>
  <si>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</si>
  <si>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</si>
  <si>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</si>
  <si>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</si>
  <si>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</si>
  <si>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</si>
  <si>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</si>
  <si>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</si>
  <si>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</si>
  <si>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</si>
  <si>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</si>
  <si>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</si>
  <si>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</si>
  <si>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</si>
  <si>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</si>
  <si>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</si>
  <si>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</si>
  <si>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</si>
  <si>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</si>
  <si>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</si>
  <si>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</si>
  <si>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</si>
  <si>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</si>
  <si>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</si>
  <si>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</si>
  <si>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</si>
  <si>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</si>
  <si>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</si>
  <si>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</si>
  <si>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</si>
  <si>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</si>
  <si>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</si>
  <si>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</si>
  <si>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</si>
  <si>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</si>
  <si>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</si>
  <si>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</si>
  <si>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</si>
  <si>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</si>
  <si>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</si>
  <si>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</si>
  <si>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</si>
  <si>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</si>
  <si>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</si>
  <si>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</si>
  <si>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</si>
  <si>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</si>
  <si>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</si>
  <si>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</si>
  <si>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</si>
  <si>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</si>
  <si>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</si>
  <si>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</si>
  <si>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</si>
  <si>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</si>
  <si>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</si>
  <si>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</si>
  <si>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</si>
  <si>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</si>
  <si>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</si>
  <si>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</si>
  <si>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</si>
  <si>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</si>
  <si>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</si>
  <si>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</si>
  <si>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</si>
  <si>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</si>
  <si>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</si>
  <si>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</si>
  <si>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</si>
  <si>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</si>
  <si>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</si>
  <si>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</si>
  <si>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</si>
  <si>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</si>
  <si>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</si>
  <si>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</si>
  <si>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</si>
  <si>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</si>
  <si>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</si>
  <si>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</si>
  <si>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</si>
  <si>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</si>
  <si>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</si>
  <si>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</si>
  <si>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</si>
  <si>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</si>
  <si>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</si>
  <si>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</si>
  <si>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</si>
  <si>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</si>
  <si>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</si>
  <si>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</si>
  <si>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</si>
  <si>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</si>
  <si>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</si>
  <si>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</si>
  <si>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</si>
  <si>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</si>
  <si>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</si>
  <si>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</si>
  <si>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</si>
  <si>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</si>
  <si>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</si>
  <si>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</si>
  <si>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</si>
  <si>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</si>
  <si>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</si>
  <si>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</si>
  <si>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</si>
  <si>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</si>
  <si>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</si>
  <si>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</si>
  <si>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</si>
  <si>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</si>
  <si>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</si>
  <si>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</si>
  <si>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</si>
  <si>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</si>
  <si>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</si>
  <si>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</si>
  <si>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</si>
  <si>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</si>
  <si>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</si>
  <si>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</si>
  <si>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</si>
  <si>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</si>
  <si>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</si>
  <si>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</si>
  <si>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</si>
  <si>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</si>
  <si>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</si>
  <si>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</si>
  <si>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</si>
  <si>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</si>
  <si>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</si>
  <si>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</si>
  <si>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</si>
  <si>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</si>
  <si>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</si>
  <si>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</si>
  <si>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</si>
  <si>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</si>
  <si>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</si>
  <si>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</si>
  <si>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</si>
  <si>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</si>
  <si>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</si>
  <si>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</si>
  <si>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</si>
  <si>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</si>
  <si>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</si>
  <si>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</si>
  <si>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</si>
  <si>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</si>
  <si>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</si>
  <si>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</si>
  <si>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</si>
  <si>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</si>
  <si>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</si>
  <si>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</si>
  <si>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</si>
  <si>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</si>
  <si>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</si>
  <si>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</si>
  <si>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</si>
  <si>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</si>
  <si>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</si>
  <si>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</si>
  <si>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</si>
  <si>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</si>
  <si>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</si>
  <si>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</si>
  <si>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</si>
  <si>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</si>
  <si>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</si>
  <si>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</si>
  <si>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</si>
  <si>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</si>
  <si>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</si>
  <si>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</si>
  <si>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</si>
  <si>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</si>
  <si>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</si>
  <si>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</si>
  <si>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</si>
  <si>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</si>
  <si>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</si>
  <si>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</si>
  <si>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</si>
  <si>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</si>
  <si>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</si>
  <si>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</si>
  <si>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</si>
  <si>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</si>
  <si>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</si>
  <si>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</si>
  <si>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</si>
  <si>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</si>
  <si>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</si>
  <si>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</si>
  <si>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</si>
  <si>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</si>
  <si>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</si>
  <si>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</si>
  <si>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</si>
  <si>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</si>
  <si>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</si>
  <si>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</si>
  <si>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</si>
  <si>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</si>
  <si>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</si>
  <si>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</si>
  <si>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</si>
  <si>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</si>
  <si>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</si>
  <si>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</si>
  <si>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</si>
  <si>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</si>
  <si>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</si>
  <si>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</si>
  <si>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</si>
  <si>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</si>
  <si>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</si>
  <si>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</si>
  <si>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</si>
  <si>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</si>
  <si>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</si>
  <si>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</si>
  <si>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</si>
  <si>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</si>
  <si>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</si>
  <si>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</si>
  <si>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</si>
  <si>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</si>
  <si>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</si>
  <si>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</si>
  <si>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</si>
  <si>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</si>
  <si>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</si>
  <si>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</si>
  <si>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</si>
  <si>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</si>
  <si>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</si>
  <si>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</si>
  <si>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</si>
  <si>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</si>
  <si>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</si>
  <si>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</si>
  <si>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</si>
  <si>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</si>
  <si>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</si>
  <si>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</si>
  <si>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</si>
  <si>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</si>
  <si>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</si>
  <si>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</si>
  <si>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</si>
  <si>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</si>
  <si>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</si>
  <si>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</si>
  <si>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</si>
  <si>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</si>
  <si>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</si>
  <si>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</si>
  <si>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</si>
  <si>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</si>
  <si>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</si>
  <si>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</si>
  <si>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</si>
  <si>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</si>
  <si>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</si>
  <si>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</si>
  <si>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</si>
  <si>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</si>
  <si>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</si>
  <si>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</si>
  <si>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</si>
  <si>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</si>
  <si>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</si>
  <si>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</si>
  <si>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</si>
  <si>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</si>
  <si>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</si>
  <si>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</si>
  <si>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</si>
  <si>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</si>
  <si>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</si>
  <si>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</si>
  <si>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</si>
  <si>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</si>
  <si>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</si>
  <si>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</si>
  <si>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</si>
  <si>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</si>
  <si>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</si>
  <si>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</si>
  <si>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</si>
  <si>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</si>
  <si>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</si>
  <si>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</si>
  <si>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</si>
  <si>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</si>
  <si>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</si>
  <si>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</si>
  <si>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</si>
  <si>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</si>
  <si>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</si>
  <si>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</si>
  <si>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</si>
  <si>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</si>
  <si>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</si>
  <si>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</si>
  <si>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</si>
  <si>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</si>
  <si>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</si>
  <si>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</si>
  <si>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</si>
  <si>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</si>
  <si>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</si>
  <si>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</si>
  <si>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</si>
  <si>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</si>
  <si>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</si>
  <si>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</si>
  <si>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</si>
  <si>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</si>
  <si>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</si>
  <si>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</si>
  <si>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</si>
  <si>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</si>
  <si>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</si>
  <si>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</si>
  <si>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</si>
  <si>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</si>
  <si>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</si>
  <si>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</si>
  <si>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</si>
  <si>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</si>
  <si>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</si>
  <si>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</si>
  <si>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</si>
  <si>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</si>
  <si>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</si>
  <si>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</si>
  <si>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</si>
  <si>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</si>
  <si>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</si>
  <si>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</si>
  <si>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</si>
  <si>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</si>
  <si>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</si>
  <si>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</si>
  <si>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</si>
  <si>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</si>
  <si>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</si>
  <si>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</si>
  <si>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</si>
  <si>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</si>
  <si>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</si>
  <si>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</si>
  <si>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</si>
  <si>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</si>
  <si>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</si>
  <si>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</si>
  <si>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</si>
  <si>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</si>
  <si>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</si>
  <si>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</si>
  <si>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</si>
  <si>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</si>
  <si>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</si>
  <si>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</si>
  <si>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</si>
  <si>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</si>
  <si>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</si>
  <si>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</si>
  <si>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</si>
  <si>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</si>
  <si>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</si>
  <si>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</si>
  <si>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</si>
  <si>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</si>
  <si>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</si>
  <si>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</si>
  <si>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</si>
  <si>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</si>
  <si>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</si>
  <si>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</si>
  <si>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</si>
  <si>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</si>
  <si>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</si>
  <si>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</si>
  <si>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</si>
  <si>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</si>
  <si>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</si>
  <si>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</si>
  <si>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</si>
  <si>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</si>
  <si>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</si>
  <si>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</si>
  <si>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</si>
  <si>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</si>
  <si>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</si>
  <si>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</si>
  <si>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</si>
  <si>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</si>
  <si>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</si>
  <si>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</si>
  <si>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</si>
  <si>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</si>
  <si>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</si>
  <si>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</si>
  <si>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</si>
  <si>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</si>
  <si>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</si>
  <si>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</si>
  <si>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</si>
  <si>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</si>
  <si>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</si>
  <si>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</si>
  <si>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</si>
  <si>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</si>
  <si>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</si>
  <si>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</si>
  <si>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</si>
  <si>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</si>
  <si>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</si>
  <si>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</si>
  <si>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</si>
  <si>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</si>
  <si>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</si>
  <si>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</si>
  <si>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</si>
  <si>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</si>
  <si>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</si>
  <si>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</si>
  <si>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</si>
  <si>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</si>
  <si>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</si>
  <si>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</si>
  <si>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</si>
  <si>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</si>
  <si>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</si>
  <si>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</si>
  <si>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</si>
  <si>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</si>
  <si>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</si>
  <si>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</si>
  <si>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</si>
  <si>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</si>
  <si>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</si>
  <si>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</si>
  <si>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</si>
  <si>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</si>
  <si>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</si>
  <si>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</si>
  <si>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</si>
  <si>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</si>
  <si>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</si>
  <si>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</si>
  <si>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</si>
  <si>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</si>
  <si>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</si>
  <si>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</si>
  <si>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</si>
  <si>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</si>
  <si>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</si>
  <si>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</si>
  <si>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</si>
  <si>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</si>
  <si>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</si>
  <si>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</si>
  <si>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</si>
  <si>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</si>
  <si>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</si>
  <si>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</si>
  <si>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</si>
  <si>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</si>
  <si>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</si>
  <si>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</si>
  <si>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</si>
  <si>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</si>
  <si>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</si>
  <si>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</si>
  <si>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</si>
  <si>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</si>
  <si>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</si>
  <si>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</si>
  <si>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</si>
  <si>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</si>
  <si>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</si>
  <si>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</si>
  <si>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</si>
  <si>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</si>
  <si>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</si>
  <si>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</si>
  <si>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</si>
  <si>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</si>
  <si>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</si>
  <si>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</si>
  <si>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</si>
  <si>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</si>
  <si>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</si>
  <si>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</si>
  <si>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</si>
  <si>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</si>
  <si>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</si>
  <si>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</si>
  <si>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</si>
  <si>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</si>
  <si>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</si>
  <si>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</si>
  <si>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</si>
  <si>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</si>
  <si>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</si>
  <si>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</si>
  <si>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</si>
  <si>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</si>
  <si>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</si>
  <si>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</si>
  <si>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</si>
  <si>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</si>
  <si>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</si>
  <si>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</si>
  <si>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</si>
  <si>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</si>
  <si>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</si>
  <si>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</si>
  <si>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</si>
  <si>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</si>
  <si>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</si>
  <si>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</si>
  <si>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</si>
  <si>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</si>
  <si>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</si>
  <si>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</si>
  <si>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</si>
  <si>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</si>
  <si>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</si>
  <si>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</si>
  <si>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</si>
  <si>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</si>
  <si>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</si>
  <si>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</si>
  <si>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</si>
  <si>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</si>
  <si>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</si>
  <si>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</si>
  <si>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</si>
  <si>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</si>
  <si>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</si>
  <si>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</si>
  <si>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</si>
  <si>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</si>
  <si>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</si>
  <si>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</si>
  <si>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</si>
  <si>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</si>
  <si>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</si>
  <si>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</si>
  <si>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</si>
  <si>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</si>
  <si>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</si>
  <si>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</si>
  <si>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</si>
  <si>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</si>
  <si>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</si>
  <si>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</si>
  <si>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</si>
  <si>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</si>
  <si>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</si>
  <si>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</si>
  <si>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</si>
  <si>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</si>
  <si>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</si>
  <si>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</si>
  <si>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</si>
  <si>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</si>
  <si>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</si>
  <si>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</si>
  <si>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</si>
  <si>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</si>
  <si>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</si>
  <si>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</si>
  <si>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</si>
  <si>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</si>
  <si>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</si>
  <si>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</si>
  <si>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</si>
  <si>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</si>
  <si>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</si>
  <si>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</si>
  <si>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</si>
  <si>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</si>
  <si>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</si>
  <si>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</si>
  <si>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</si>
  <si>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</si>
  <si>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</si>
  <si>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</si>
  <si>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</si>
  <si>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</si>
  <si>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</si>
  <si>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</si>
  <si>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</si>
  <si>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</si>
  <si>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</si>
  <si>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</si>
  <si>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</si>
  <si>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</si>
  <si>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</si>
  <si>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</si>
  <si>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</si>
  <si>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</si>
  <si>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</si>
  <si>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</si>
  <si>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</si>
  <si>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</si>
  <si>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</si>
  <si>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</si>
  <si>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</si>
  <si>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</si>
  <si>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</si>
  <si>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</si>
  <si>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</si>
  <si>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</si>
  <si>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</si>
  <si>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</si>
  <si>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</si>
  <si>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</si>
  <si>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</si>
  <si>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</si>
  <si>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</si>
  <si>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</si>
  <si>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</si>
  <si>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</si>
  <si>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</si>
  <si>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</si>
  <si>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</si>
  <si>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</si>
  <si>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</si>
  <si>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</si>
  <si>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</si>
  <si>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</si>
  <si>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</si>
  <si>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</si>
  <si>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</si>
  <si>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</si>
  <si>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</si>
  <si>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</si>
  <si>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</si>
  <si>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</si>
  <si>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</si>
  <si>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</si>
  <si>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</si>
  <si>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</si>
  <si>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</si>
  <si>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</si>
  <si>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</si>
  <si>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</si>
  <si>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</si>
  <si>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</si>
  <si>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</si>
  <si>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</si>
  <si>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</si>
  <si>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</si>
  <si>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</si>
  <si>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</si>
  <si>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</si>
  <si>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</si>
  <si>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</si>
  <si>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</si>
  <si>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</si>
  <si>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</si>
  <si>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</si>
  <si>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</si>
  <si>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</si>
  <si>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</si>
  <si>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</si>
  <si>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</si>
  <si>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</si>
  <si>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</si>
  <si>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</si>
  <si>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</si>
  <si>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</si>
  <si>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</si>
  <si>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</si>
  <si>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</si>
  <si>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</si>
  <si>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</si>
  <si>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</si>
  <si>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</si>
  <si>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</si>
  <si>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</si>
  <si>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</si>
  <si>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</si>
  <si>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</si>
  <si>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</si>
  <si>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</si>
  <si>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</si>
  <si>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</si>
  <si>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</si>
  <si>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</si>
  <si>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</si>
  <si>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</si>
  <si>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</si>
  <si>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</si>
  <si>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</si>
  <si>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</si>
  <si>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</si>
  <si>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</si>
  <si>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</si>
  <si>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</si>
  <si>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</si>
  <si>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</si>
  <si>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</si>
  <si>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</si>
  <si>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</si>
  <si>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</si>
  <si>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</si>
  <si>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</si>
  <si>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</si>
  <si>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</si>
  <si>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</si>
  <si>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</si>
  <si>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</si>
  <si>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</si>
  <si>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</si>
  <si>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</si>
  <si>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</si>
  <si>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</si>
  <si>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</si>
  <si>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</si>
  <si>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</si>
  <si>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</si>
  <si>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</si>
  <si>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</si>
  <si>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</si>
  <si>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</si>
  <si>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</si>
  <si>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</si>
  <si>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</si>
  <si>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</si>
  <si>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</si>
  <si>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</si>
  <si>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</si>
  <si>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</si>
  <si>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</si>
  <si>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</si>
  <si>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</si>
  <si>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</si>
  <si>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</si>
  <si>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</si>
  <si>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</si>
  <si>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</si>
  <si>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</si>
  <si>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</si>
  <si>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</si>
  <si>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</si>
  <si>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</si>
  <si>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</si>
  <si>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</si>
  <si>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</si>
  <si>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</si>
  <si>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</si>
  <si>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</si>
  <si>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</si>
  <si>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</si>
  <si>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</si>
  <si>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</si>
  <si>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</si>
  <si>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</si>
  <si>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</si>
  <si>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</si>
  <si>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</si>
  <si>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</si>
  <si>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</si>
  <si>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</si>
  <si>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</si>
  <si>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</si>
  <si>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</si>
  <si>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</si>
  <si>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</si>
  <si>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</si>
  <si>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</si>
  <si>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</si>
  <si>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</si>
  <si>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</si>
  <si>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</si>
  <si>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</si>
  <si>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</si>
  <si>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</si>
  <si>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</si>
  <si>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</si>
  <si>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</si>
  <si>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</si>
  <si>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</si>
  <si>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</si>
  <si>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</si>
  <si>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</si>
  <si>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</si>
  <si>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</si>
  <si>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</si>
  <si>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</si>
  <si>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</si>
  <si>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</si>
  <si>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</si>
  <si>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</si>
  <si>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</si>
  <si>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</si>
  <si>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</si>
  <si>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</si>
  <si>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</si>
  <si>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</si>
  <si>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</si>
  <si>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</si>
  <si>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</si>
  <si>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</si>
  <si>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</si>
  <si>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</si>
  <si>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</si>
  <si>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</si>
  <si>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</si>
  <si>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</si>
  <si>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</si>
  <si>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</si>
  <si>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</si>
  <si>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</si>
  <si>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</si>
  <si>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</si>
  <si>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</si>
  <si>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</si>
  <si>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</si>
  <si>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</si>
  <si>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</si>
  <si>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</si>
  <si>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</si>
  <si>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</si>
  <si>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</si>
  <si>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</si>
  <si>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</si>
  <si>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</si>
  <si>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</si>
  <si>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</si>
  <si>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</si>
  <si>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</si>
  <si>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</si>
  <si>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</si>
  <si>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</si>
  <si>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</si>
  <si>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</si>
  <si>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</si>
  <si>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</si>
  <si>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</si>
  <si>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</si>
  <si>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</si>
  <si>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</si>
  <si>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</si>
  <si>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</si>
  <si>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</si>
  <si>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</si>
  <si>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</si>
  <si>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</si>
  <si>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</si>
  <si>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</si>
  <si>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</si>
  <si>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</si>
  <si>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</si>
  <si>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</si>
  <si>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</si>
  <si>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</si>
  <si>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</si>
  <si>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</si>
  <si>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</si>
  <si>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</si>
  <si>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</si>
  <si>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</si>
  <si>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</si>
  <si>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</si>
  <si>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</si>
  <si>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</si>
  <si>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</si>
  <si>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</si>
  <si>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</si>
  <si>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</si>
  <si>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</si>
  <si>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</si>
  <si>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</si>
  <si>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</si>
  <si>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</si>
  <si>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</si>
  <si>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</si>
  <si>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</si>
  <si>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</si>
  <si>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</si>
  <si>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</si>
  <si>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</si>
  <si>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</si>
  <si>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</si>
  <si>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</si>
  <si>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</si>
  <si>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</si>
  <si>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</si>
  <si>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</si>
  <si>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</si>
  <si>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</si>
  <si>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</si>
  <si>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</si>
  <si>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</si>
  <si>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</si>
  <si>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</si>
  <si>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</si>
  <si>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</si>
  <si>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</si>
  <si>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</si>
  <si>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</si>
  <si>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</si>
  <si>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</si>
  <si>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</si>
  <si>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</si>
  <si>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</si>
  <si>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</si>
  <si>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</si>
  <si>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</si>
  <si>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</si>
  <si>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</si>
  <si>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</si>
  <si>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</si>
  <si>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</si>
  <si>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</si>
  <si>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</si>
  <si>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</si>
  <si>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</si>
  <si>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</si>
  <si>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</si>
  <si>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</si>
  <si>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</si>
  <si>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</si>
  <si>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</si>
  <si>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</si>
  <si>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</si>
  <si>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</si>
  <si>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</si>
  <si>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</si>
  <si>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</si>
  <si>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</si>
  <si>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</si>
  <si>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</si>
  <si>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</si>
  <si>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</si>
  <si>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</si>
  <si>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</si>
  <si>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</si>
  <si>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</si>
  <si>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</si>
  <si>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</si>
  <si>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</si>
  <si>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</si>
  <si>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</si>
  <si>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</si>
  <si>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</si>
  <si>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</si>
  <si>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</si>
  <si>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</si>
  <si>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</si>
  <si>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</si>
  <si>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</si>
  <si>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</si>
  <si>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</si>
  <si>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</si>
  <si>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</si>
  <si>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</si>
  <si>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</si>
  <si>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</si>
  <si>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</si>
  <si>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</si>
  <si>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</si>
  <si>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</si>
  <si>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</si>
  <si>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</si>
  <si>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</si>
  <si>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</si>
  <si>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</si>
  <si>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</si>
  <si>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</si>
  <si>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</si>
  <si>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</si>
  <si>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</si>
  <si>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</si>
  <si>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</si>
  <si>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</si>
  <si>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</si>
  <si>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</si>
  <si>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</si>
  <si>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</si>
  <si>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</si>
  <si>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</si>
  <si>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</si>
  <si>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</si>
  <si>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</si>
  <si>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</si>
  <si>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</si>
  <si>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</si>
  <si>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</si>
  <si>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</si>
  <si>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</si>
  <si>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</si>
  <si>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</si>
  <si>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</si>
  <si>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</si>
  <si>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</si>
  <si>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</si>
  <si>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</si>
  <si>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</si>
  <si>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</si>
  <si>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</si>
  <si>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</si>
  <si>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</si>
  <si>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</si>
  <si>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</si>
  <si>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</si>
  <si>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</si>
  <si>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</si>
  <si>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</si>
  <si>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</si>
  <si>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</si>
  <si>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</si>
  <si>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</si>
  <si>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</si>
  <si>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</si>
  <si>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</si>
  <si>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</si>
  <si>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</si>
  <si>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</si>
  <si>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</si>
  <si>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</si>
  <si>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</si>
  <si>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</si>
  <si>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</si>
  <si>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</si>
  <si>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</si>
  <si>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</si>
  <si>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</si>
  <si>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</si>
  <si>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</si>
  <si>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</si>
  <si>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</si>
  <si>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</si>
  <si>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</si>
  <si>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</si>
  <si>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</si>
  <si>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</si>
  <si>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</si>
  <si>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</si>
  <si>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</si>
  <si>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</si>
  <si>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</si>
  <si>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</si>
  <si>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</si>
  <si>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</si>
  <si>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</si>
  <si>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</si>
  <si>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</si>
  <si>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</si>
  <si>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</si>
  <si>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</si>
  <si>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</si>
  <si>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</si>
  <si>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</si>
  <si>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</si>
  <si>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</si>
  <si>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</si>
  <si>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</si>
  <si>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</si>
  <si>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</si>
  <si>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</si>
  <si>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</si>
  <si>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</si>
  <si>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</si>
  <si>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</si>
  <si>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</si>
  <si>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</si>
  <si>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</si>
  <si>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</si>
  <si>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</si>
  <si>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</si>
  <si>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</si>
  <si>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</si>
  <si>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</si>
  <si>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</si>
  <si>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</si>
  <si>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</si>
  <si>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</si>
  <si>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</si>
  <si>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</si>
  <si>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</si>
  <si>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</si>
  <si>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</si>
  <si>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</si>
  <si>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</si>
  <si>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</si>
  <si>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</si>
  <si>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</si>
  <si>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</si>
  <si>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</si>
  <si>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</si>
  <si>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</si>
  <si>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</si>
  <si>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</si>
  <si>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</si>
  <si>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</si>
  <si>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</si>
  <si>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</si>
  <si>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</si>
  <si>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</si>
  <si>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</si>
  <si>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</si>
  <si>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</si>
  <si>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</si>
  <si>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</si>
  <si>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</si>
  <si>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</si>
  <si>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</si>
  <si>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</si>
  <si>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</si>
  <si>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</si>
  <si>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</si>
  <si>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</si>
  <si>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</si>
  <si>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</si>
  <si>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</si>
  <si>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</si>
  <si>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</si>
  <si>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</si>
  <si>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</si>
  <si>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</si>
  <si>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</si>
  <si>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</si>
  <si>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</si>
  <si>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</si>
  <si>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</si>
  <si>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</si>
  <si>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</si>
  <si>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</si>
  <si>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</si>
  <si>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</si>
  <si>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</si>
  <si>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</si>
  <si>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</si>
  <si>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</si>
  <si>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</si>
  <si>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</si>
  <si>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</si>
  <si>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</si>
  <si>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</si>
  <si>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</si>
  <si>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</si>
  <si>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</si>
  <si>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</si>
  <si>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</si>
  <si>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</si>
  <si>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</si>
  <si>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</si>
  <si>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</si>
  <si>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</si>
  <si>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</si>
  <si>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</si>
  <si>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</si>
  <si>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</si>
  <si>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</si>
  <si>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</si>
  <si>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</si>
  <si>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</si>
  <si>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</si>
  <si>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</si>
  <si>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</si>
  <si>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</si>
  <si>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</si>
  <si>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</si>
  <si>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</si>
  <si>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</si>
  <si>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</si>
  <si>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</si>
  <si>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</si>
  <si>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</si>
  <si>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</si>
  <si>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</si>
  <si>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</si>
  <si>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</si>
  <si>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</si>
  <si>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</si>
  <si>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</si>
  <si>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</si>
  <si>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</si>
  <si>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</si>
  <si>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</si>
  <si>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</si>
  <si>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</si>
  <si>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</si>
  <si>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</si>
  <si>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</si>
  <si>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</si>
  <si>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</si>
  <si>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</si>
  <si>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</si>
  <si>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</si>
  <si>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</si>
  <si>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</si>
  <si>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</si>
  <si>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</si>
  <si>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</si>
  <si>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</si>
  <si>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</si>
  <si>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</si>
  <si>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</si>
  <si>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</si>
  <si>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</si>
  <si>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</si>
  <si>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</si>
  <si>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</si>
  <si>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</si>
  <si>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</si>
  <si>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</si>
  <si>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</si>
  <si>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</si>
  <si>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</si>
  <si>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</si>
  <si>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</si>
  <si>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</si>
  <si>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</si>
  <si>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</si>
  <si>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</si>
  <si>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</si>
  <si>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</si>
  <si>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</si>
  <si>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</si>
  <si>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</si>
  <si>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</si>
  <si>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</si>
  <si>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</si>
  <si>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</si>
  <si>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</si>
  <si>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</si>
  <si>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</si>
  <si>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</si>
  <si>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</si>
  <si>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</si>
  <si>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</si>
  <si>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</si>
  <si>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</si>
  <si>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</si>
  <si>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</si>
  <si>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</si>
  <si>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</si>
  <si>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</si>
  <si>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</si>
  <si>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</si>
  <si>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</si>
  <si>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</si>
  <si>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</si>
  <si>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</si>
  <si>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</si>
  <si>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</si>
  <si>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</si>
  <si>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</si>
  <si>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</si>
  <si>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</si>
  <si>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</si>
  <si>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</si>
  <si>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</si>
  <si>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</si>
  <si>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</si>
  <si>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</si>
  <si>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</si>
  <si>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</si>
  <si>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</si>
  <si>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</si>
  <si>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</si>
  <si>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</si>
  <si>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</si>
  <si>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</si>
  <si>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</si>
  <si>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</si>
  <si>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</si>
  <si>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</si>
  <si>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</si>
  <si>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</si>
  <si>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</si>
  <si>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</si>
  <si>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</si>
  <si>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</si>
  <si>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</si>
  <si>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</si>
  <si>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</si>
  <si>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</si>
  <si>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</si>
  <si>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</si>
  <si>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</si>
  <si>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</si>
  <si>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</si>
  <si>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</si>
  <si>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</si>
  <si>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</si>
  <si>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</si>
  <si>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</si>
  <si>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</si>
  <si>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</si>
  <si>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</si>
  <si>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</si>
  <si>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</si>
  <si>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</si>
  <si>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</si>
  <si>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</si>
  <si>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</si>
  <si>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</si>
  <si>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</si>
  <si>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</si>
  <si>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</si>
  <si>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</si>
  <si>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</si>
  <si>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</si>
  <si>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</si>
  <si>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</si>
  <si>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</si>
  <si>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</si>
  <si>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</si>
  <si>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</si>
  <si>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</si>
  <si>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</si>
  <si>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</si>
  <si>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</si>
  <si>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</si>
  <si>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</si>
  <si>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</si>
  <si>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</si>
  <si>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</si>
  <si>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</si>
  <si>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</si>
  <si>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</si>
  <si>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</si>
  <si>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</si>
  <si>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</si>
  <si>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</si>
  <si>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</si>
  <si>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</si>
  <si>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</si>
  <si>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</si>
  <si>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</si>
  <si>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</si>
  <si>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</si>
  <si>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</si>
  <si>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</si>
  <si>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</si>
  <si>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</si>
  <si>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</si>
  <si>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</si>
  <si>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</si>
  <si>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</si>
  <si>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</si>
  <si>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</si>
  <si>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</si>
  <si>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</si>
  <si>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</si>
  <si>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</si>
  <si>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</si>
  <si>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</si>
  <si>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</si>
  <si>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</si>
  <si>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</si>
  <si>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</si>
  <si>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</si>
  <si>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</si>
  <si>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</si>
  <si>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</si>
  <si>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</si>
  <si>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</si>
  <si>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</si>
  <si>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</si>
  <si>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</si>
  <si>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</si>
  <si>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</si>
  <si>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</si>
  <si>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</si>
  <si>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</si>
  <si>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</si>
  <si>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</si>
  <si>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</si>
  <si>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</si>
  <si>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</si>
  <si>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</si>
  <si>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</si>
  <si>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</si>
  <si>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</si>
  <si>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</si>
  <si>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</si>
  <si>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</si>
  <si>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</si>
  <si>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</si>
  <si>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</si>
  <si>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</si>
  <si>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</si>
  <si>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</si>
  <si>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</si>
  <si>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</si>
  <si>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</si>
  <si>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</si>
  <si>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</si>
  <si>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</si>
  <si>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</si>
  <si>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</si>
  <si>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</si>
  <si>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</si>
  <si>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</si>
  <si>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</si>
  <si>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</si>
  <si>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</si>
  <si>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</si>
  <si>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</si>
  <si>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</si>
  <si>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</si>
  <si>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</si>
  <si>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</si>
  <si>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</si>
  <si>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</si>
  <si>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</si>
  <si>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</si>
  <si>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</si>
  <si>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</si>
  <si>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</si>
  <si>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</si>
  <si>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</si>
  <si>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</si>
  <si>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</si>
  <si>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</si>
  <si>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</si>
  <si>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</si>
  <si>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</si>
  <si>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</si>
  <si>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</si>
  <si>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</si>
  <si>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</si>
  <si>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</si>
  <si>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</si>
  <si>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</si>
  <si>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</si>
  <si>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</si>
  <si>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</si>
  <si>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</si>
  <si>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</si>
  <si>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</si>
  <si>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</si>
  <si>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</si>
  <si>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</si>
  <si>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</si>
  <si>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</si>
  <si>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</si>
  <si>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</si>
  <si>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</si>
  <si>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</si>
  <si>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</si>
  <si>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</si>
  <si>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</si>
  <si>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</si>
  <si>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</si>
  <si>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</si>
  <si>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</si>
  <si>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</si>
  <si>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</si>
  <si>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</si>
  <si>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</si>
  <si>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</si>
  <si>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</si>
  <si>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</si>
  <si>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</si>
  <si>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</si>
  <si>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</si>
  <si>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</si>
  <si>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</si>
  <si>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</si>
  <si>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</si>
  <si>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</si>
  <si>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</si>
  <si>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</si>
  <si>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</si>
  <si>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</si>
  <si>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</si>
  <si>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</si>
  <si>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</si>
  <si>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</si>
  <si>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</si>
  <si>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</si>
  <si>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</si>
  <si>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</si>
  <si>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</si>
  <si>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</si>
  <si>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</si>
  <si>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</si>
  <si>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</si>
  <si>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</si>
  <si>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</si>
  <si>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</si>
  <si>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</si>
  <si>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</si>
  <si>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</si>
  <si>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</si>
  <si>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</si>
  <si>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</si>
  <si>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</si>
  <si>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</si>
  <si>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</si>
  <si>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</si>
  <si>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</si>
  <si>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</si>
  <si>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</si>
  <si>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</si>
  <si>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</si>
  <si>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</si>
  <si>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</si>
  <si>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</si>
  <si>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</si>
  <si>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</si>
  <si>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</si>
  <si>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</si>
  <si>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</si>
  <si>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</si>
  <si>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</si>
  <si>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</si>
  <si>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</si>
  <si>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</si>
  <si>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</si>
  <si>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</si>
  <si>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</si>
  <si>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</si>
  <si>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</si>
  <si>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</si>
  <si>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</si>
  <si>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</si>
  <si>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</si>
  <si>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</si>
  <si>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</si>
  <si>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</si>
  <si>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</si>
  <si>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</si>
  <si>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</si>
  <si>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</si>
  <si>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</si>
  <si>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</si>
  <si>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</si>
  <si>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</si>
  <si>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</si>
  <si>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</si>
  <si>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</si>
  <si>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</si>
  <si>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</si>
  <si>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</si>
  <si>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</si>
  <si>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</si>
  <si>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</si>
  <si>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</si>
  <si>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</si>
  <si>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</si>
  <si>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</si>
  <si>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</si>
  <si>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</si>
  <si>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</si>
  <si>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</si>
  <si>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</si>
  <si>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</si>
  <si>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</si>
  <si>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</si>
  <si>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</si>
  <si>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</si>
  <si>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</si>
  <si>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</si>
  <si>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</si>
  <si>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</si>
  <si>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</si>
  <si>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</si>
  <si>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</si>
  <si>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</si>
  <si>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</si>
  <si>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</si>
  <si>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</si>
  <si>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</si>
  <si>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</si>
  <si>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</si>
  <si>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</si>
  <si>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</si>
  <si>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</si>
  <si>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</si>
  <si>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</si>
  <si>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</si>
  <si>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</si>
  <si>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</si>
  <si>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</si>
  <si>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</si>
  <si>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</si>
  <si>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</si>
  <si>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</si>
  <si>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</si>
  <si>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</si>
  <si>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</si>
  <si>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</si>
  <si>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</si>
  <si>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</si>
  <si>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</si>
  <si>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</si>
  <si>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</si>
  <si>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</si>
  <si>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</si>
  <si>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</si>
  <si>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</si>
  <si>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</si>
  <si>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</si>
  <si>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</si>
  <si>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</si>
  <si>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</si>
  <si>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</si>
  <si>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</si>
  <si>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</si>
  <si>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</si>
  <si>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</si>
  <si>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</si>
  <si>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</si>
  <si>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</si>
  <si>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</si>
  <si>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</si>
  <si>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</si>
  <si>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</si>
  <si>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</si>
  <si>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</si>
  <si>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</si>
  <si>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</si>
  <si>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</si>
  <si>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</si>
  <si>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</si>
  <si>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</si>
  <si>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</si>
  <si>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</si>
  <si>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</si>
  <si>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</si>
  <si>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</si>
  <si>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</si>
  <si>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</si>
  <si>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</si>
  <si>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</si>
  <si>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</si>
  <si>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</si>
  <si>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</si>
  <si>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</si>
  <si>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</si>
  <si>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</si>
  <si>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</si>
  <si>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</si>
  <si>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</si>
  <si>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</si>
  <si>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</si>
  <si>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</si>
  <si>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</si>
  <si>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</si>
  <si>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</si>
  <si>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</si>
  <si>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</si>
  <si>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</si>
  <si>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</si>
  <si>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</si>
  <si>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</si>
  <si>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</si>
  <si>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</si>
  <si>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</si>
  <si>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</si>
  <si>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</si>
  <si>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</si>
  <si>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</si>
  <si>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</si>
  <si>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</si>
  <si>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</si>
  <si>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</si>
  <si>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</si>
  <si>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</si>
  <si>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</si>
  <si>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</si>
  <si>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</si>
  <si>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</si>
  <si>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</si>
  <si>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</si>
  <si>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</si>
  <si>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</si>
  <si>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</si>
  <si>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</si>
  <si>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</si>
  <si>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</si>
  <si>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</si>
  <si>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</si>
  <si>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</si>
  <si>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</si>
  <si>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</si>
  <si>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</si>
  <si>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</si>
  <si>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</si>
  <si>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</si>
  <si>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</si>
  <si>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</si>
  <si>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</si>
  <si>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</si>
  <si>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</si>
  <si>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</si>
  <si>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</si>
  <si>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</si>
  <si>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</si>
  <si>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</si>
  <si>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</si>
  <si>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</si>
  <si>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</si>
  <si>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</si>
  <si>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</si>
  <si>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</si>
  <si>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</si>
  <si>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</si>
  <si>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</si>
  <si>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</si>
  <si>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</si>
  <si>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</si>
  <si>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</si>
  <si>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</si>
  <si>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</si>
  <si>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</si>
  <si>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</si>
  <si>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</si>
  <si>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</si>
  <si>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</si>
  <si>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</si>
  <si>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</si>
  <si>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</si>
  <si>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</si>
  <si>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</si>
  <si>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</si>
  <si>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</si>
  <si>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</si>
  <si>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</si>
  <si>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</si>
  <si>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</si>
  <si>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</si>
  <si>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</si>
  <si>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</si>
  <si>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</si>
  <si>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</si>
  <si>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</si>
  <si>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</si>
  <si>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</si>
  <si>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</si>
  <si>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</si>
  <si>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</si>
  <si>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</si>
  <si>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</si>
  <si>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</si>
  <si>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</si>
  <si>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</si>
  <si>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</si>
  <si>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</si>
  <si>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</si>
  <si>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</si>
  <si>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</si>
  <si>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</si>
  <si>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</si>
  <si>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</si>
  <si>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</si>
  <si>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</si>
  <si>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</si>
  <si>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</si>
  <si>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</si>
  <si>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</si>
  <si>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</si>
  <si>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</si>
  <si>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</si>
  <si>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</si>
  <si>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</si>
  <si>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</si>
  <si>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</si>
  <si>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</si>
  <si>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</si>
  <si>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</si>
  <si>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</si>
  <si>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</si>
  <si>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</si>
  <si>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</si>
  <si>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</si>
  <si>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</si>
  <si>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</si>
  <si>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</si>
  <si>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</si>
  <si>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</si>
  <si>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</si>
  <si>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</si>
  <si>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</si>
  <si>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</si>
  <si>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</si>
  <si>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</si>
  <si>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</si>
  <si>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</si>
  <si>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</si>
  <si>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</si>
  <si>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</si>
  <si>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</si>
  <si>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</si>
  <si>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</si>
  <si>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</si>
  <si>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</si>
  <si>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</si>
  <si>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</si>
  <si>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</si>
  <si>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</si>
  <si>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</si>
  <si>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</si>
  <si>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</si>
  <si>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</si>
  <si>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</si>
  <si>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</si>
  <si>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</si>
  <si>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</si>
  <si>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</si>
  <si>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</si>
  <si>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</si>
  <si>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</si>
  <si>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</si>
  <si>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</si>
  <si>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</si>
  <si>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</si>
  <si>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</si>
  <si>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</si>
  <si>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</si>
  <si>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</si>
  <si>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</si>
  <si>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</si>
  <si>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</si>
  <si>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</si>
  <si>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</si>
  <si>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</si>
  <si>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</si>
  <si>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</si>
  <si>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</si>
  <si>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</si>
  <si>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</si>
  <si>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</si>
  <si>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</si>
  <si>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</si>
  <si>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</si>
  <si>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</si>
  <si>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</si>
  <si>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</si>
  <si>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</si>
  <si>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</si>
  <si>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</si>
  <si>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</si>
  <si>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</si>
  <si>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</si>
  <si>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</si>
  <si>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</si>
  <si>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</si>
  <si>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</si>
  <si>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</si>
  <si>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</si>
  <si>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</si>
  <si>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</si>
  <si>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</si>
  <si>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</si>
  <si>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</si>
  <si>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</si>
  <si>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</si>
  <si>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</si>
  <si>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</si>
  <si>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</si>
  <si>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</si>
  <si>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</si>
  <si>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</si>
  <si>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</si>
  <si>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</si>
  <si>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</si>
  <si>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</si>
  <si>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</si>
  <si>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</si>
  <si>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</si>
  <si>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</si>
  <si>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</si>
  <si>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</si>
  <si>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</si>
  <si>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</si>
  <si>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</si>
  <si>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</si>
  <si>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</si>
  <si>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</si>
  <si>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</si>
  <si>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</si>
  <si>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</si>
  <si>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</si>
  <si>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</si>
  <si>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</si>
  <si>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</si>
  <si>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</si>
  <si>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</si>
  <si>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</si>
  <si>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</si>
  <si>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</si>
  <si>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</si>
  <si>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</si>
  <si>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</si>
  <si>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</si>
  <si>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</si>
  <si>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</si>
  <si>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</si>
  <si>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</si>
  <si>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</si>
  <si>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</si>
  <si>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</si>
  <si>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</si>
  <si>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</si>
  <si>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</si>
  <si>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</si>
  <si>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</si>
  <si>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</si>
  <si>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</si>
  <si>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</si>
  <si>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</si>
  <si>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</si>
  <si>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</si>
  <si>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</si>
  <si>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</si>
  <si>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</si>
  <si>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</si>
  <si>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</si>
  <si>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</si>
  <si>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</si>
  <si>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</si>
  <si>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</si>
  <si>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</si>
  <si>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</si>
  <si>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</si>
  <si>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</si>
  <si>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</si>
  <si>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</si>
  <si>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</si>
  <si>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</si>
  <si>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</si>
  <si>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</si>
  <si>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</si>
  <si>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</si>
  <si>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</si>
  <si>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</si>
  <si>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</si>
  <si>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</si>
  <si>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</si>
  <si>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</si>
  <si>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</si>
  <si>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</si>
  <si>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</si>
  <si>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</si>
  <si>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</si>
  <si>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</si>
  <si>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</si>
  <si>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</si>
  <si>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</si>
  <si>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</si>
  <si>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</si>
  <si>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</si>
  <si>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</si>
  <si>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</si>
  <si>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</si>
  <si>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</si>
  <si>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</si>
  <si>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</si>
  <si>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</si>
  <si>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</si>
  <si>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</si>
  <si>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</si>
  <si>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</si>
  <si>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</si>
  <si>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</si>
  <si>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</si>
  <si>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</si>
  <si>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</si>
  <si>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</si>
  <si>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</si>
  <si>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</si>
  <si>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</si>
  <si>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</si>
  <si>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</si>
  <si>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</si>
  <si>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</si>
  <si>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</si>
  <si>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</si>
  <si>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</si>
  <si>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</si>
  <si>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</si>
  <si>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</si>
  <si>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</si>
  <si>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</si>
  <si>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</si>
  <si>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</si>
  <si>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</si>
  <si>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</si>
  <si>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</si>
  <si>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</si>
  <si>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</si>
  <si>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</si>
  <si>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</si>
  <si>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</si>
  <si>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</si>
  <si>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</si>
  <si>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</si>
  <si>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</si>
  <si>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</si>
  <si>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</si>
  <si>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</si>
  <si>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</si>
  <si>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</si>
  <si>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</si>
  <si>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</si>
  <si>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</si>
  <si>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</si>
  <si>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</si>
  <si>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</si>
  <si>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</si>
  <si>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</si>
  <si>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</si>
  <si>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</si>
  <si>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</si>
  <si>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</si>
  <si>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</si>
  <si>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</si>
  <si>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</si>
  <si>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</si>
  <si>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</si>
  <si>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</si>
  <si>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</si>
  <si>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</si>
  <si>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</si>
  <si>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</si>
  <si>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</si>
  <si>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</si>
  <si>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</si>
  <si>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</si>
  <si>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</si>
  <si>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</si>
  <si>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</si>
  <si>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</si>
  <si>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</si>
  <si>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</si>
  <si>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</si>
  <si>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</si>
  <si>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</si>
  <si>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</si>
  <si>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</si>
  <si>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</si>
  <si>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</si>
  <si>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</si>
  <si>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</si>
  <si>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</si>
  <si>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</si>
  <si>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</si>
  <si>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</si>
  <si>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</si>
  <si>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</si>
  <si>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</si>
  <si>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</si>
  <si>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</si>
  <si>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</si>
  <si>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</si>
  <si>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</si>
  <si>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</si>
  <si>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</si>
  <si>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</si>
  <si>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</si>
  <si>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</si>
  <si>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</si>
  <si>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</si>
  <si>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</si>
  <si>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</si>
  <si>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</si>
  <si>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</si>
  <si>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</si>
  <si>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</si>
  <si>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</si>
  <si>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</si>
  <si>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</si>
  <si>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</si>
  <si>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</si>
  <si>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</si>
  <si>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</si>
  <si>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</si>
  <si>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</si>
  <si>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</si>
  <si>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</si>
  <si>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</si>
  <si>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</si>
  <si>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</si>
  <si>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</si>
  <si>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</si>
  <si>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</si>
  <si>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</si>
  <si>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</si>
  <si>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</si>
  <si>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</si>
  <si>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</si>
  <si>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</si>
  <si>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</si>
  <si>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</si>
  <si>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</si>
  <si>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</si>
  <si>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</si>
  <si>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</si>
  <si>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</si>
  <si>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</si>
  <si>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</si>
  <si>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</si>
  <si>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</si>
  <si>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</si>
  <si>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</si>
  <si>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</si>
  <si>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</si>
  <si>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</si>
  <si>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</si>
  <si>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</si>
  <si>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</si>
  <si>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</si>
  <si>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</si>
  <si>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</si>
  <si>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</si>
  <si>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</si>
  <si>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</si>
  <si>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</si>
  <si>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</si>
  <si>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</si>
  <si>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</si>
  <si>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</si>
  <si>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</si>
  <si>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</si>
  <si>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</si>
  <si>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</si>
  <si>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</si>
  <si>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</si>
  <si>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</si>
  <si>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</si>
  <si>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</si>
  <si>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</si>
  <si>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</si>
  <si>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</si>
  <si>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</si>
  <si>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</si>
  <si>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</si>
  <si>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</si>
  <si>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</si>
  <si>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</si>
  <si>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</si>
  <si>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</si>
  <si>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</si>
  <si>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</si>
  <si>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</si>
  <si>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</si>
  <si>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</si>
  <si>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</si>
  <si>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</si>
  <si>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</si>
  <si>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</si>
  <si>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</si>
  <si>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</si>
  <si>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</si>
  <si>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</si>
  <si>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</si>
  <si>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</si>
  <si>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</si>
  <si>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</si>
  <si>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</si>
  <si>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</si>
  <si>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</si>
  <si>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</si>
  <si>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</si>
  <si>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</si>
  <si>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</si>
  <si>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</si>
  <si>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</si>
  <si>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</si>
  <si>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</si>
  <si>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</si>
  <si>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</si>
  <si>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</si>
  <si>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</si>
  <si>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</si>
  <si>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</si>
  <si>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</si>
  <si>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</si>
  <si>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</si>
  <si>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</si>
  <si>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</si>
  <si>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</si>
  <si>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</si>
  <si>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</si>
  <si>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</si>
  <si>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</si>
  <si>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</si>
  <si>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</si>
  <si>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</si>
  <si>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</si>
  <si>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</si>
  <si>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</si>
  <si>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</si>
  <si>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</si>
  <si>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</si>
  <si>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</si>
  <si>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</si>
  <si>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</si>
  <si>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</si>
  <si>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</si>
  <si>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</si>
  <si>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</si>
  <si>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</si>
  <si>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</si>
  <si>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</si>
  <si>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</si>
  <si>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</si>
  <si>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</si>
  <si>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</si>
  <si>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</si>
  <si>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</si>
  <si>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</si>
  <si>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</si>
  <si>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</si>
  <si>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</si>
  <si>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</si>
  <si>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</si>
  <si>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</si>
  <si>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</si>
  <si>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</si>
  <si>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</si>
  <si>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</si>
  <si>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</si>
  <si>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</si>
  <si>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</si>
  <si>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</si>
  <si>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</si>
  <si>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</si>
  <si>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</si>
  <si>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</si>
  <si>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</si>
  <si>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</si>
  <si>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</si>
  <si>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</si>
  <si>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</si>
  <si>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</si>
  <si>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</si>
  <si>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</si>
  <si>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</si>
  <si>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</si>
  <si>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</si>
  <si>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</si>
  <si>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</si>
  <si>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</si>
  <si>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</si>
  <si>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</si>
  <si>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</si>
  <si>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</si>
  <si>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</si>
  <si>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</si>
  <si>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</si>
  <si>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</si>
  <si>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</si>
  <si>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</si>
  <si>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</si>
  <si>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</si>
  <si>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</si>
  <si>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</si>
  <si>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</si>
  <si>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</si>
  <si>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</si>
  <si>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</si>
  <si>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</si>
  <si>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</si>
  <si>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</si>
  <si>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</si>
  <si>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</si>
  <si>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</si>
  <si>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</si>
  <si>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</si>
  <si>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</si>
  <si>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</si>
  <si>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</si>
  <si>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</si>
  <si>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</si>
  <si>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</si>
  <si>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</si>
  <si>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</si>
  <si>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</si>
  <si>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</si>
  <si>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</si>
  <si>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</si>
  <si>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</si>
  <si>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</si>
  <si>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</si>
  <si>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</si>
  <si>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</si>
  <si>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</si>
  <si>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</si>
  <si>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</si>
  <si>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</si>
  <si>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</si>
  <si>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</si>
  <si>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</si>
  <si>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</si>
  <si>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</si>
  <si>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</si>
  <si>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</si>
  <si>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</si>
  <si>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</si>
  <si>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</si>
  <si>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</si>
  <si>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</si>
  <si>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</si>
  <si>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</si>
  <si>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</si>
  <si>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</si>
  <si>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</si>
  <si>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</si>
  <si>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</si>
  <si>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</si>
  <si>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</si>
  <si>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</si>
  <si>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</si>
  <si>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</si>
  <si>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</si>
  <si>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</si>
  <si>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</si>
  <si>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</si>
  <si>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</si>
  <si>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</si>
  <si>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</si>
  <si>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</si>
  <si>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</si>
  <si>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</si>
  <si>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</si>
  <si>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</si>
  <si>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</si>
  <si>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</si>
  <si>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</si>
  <si>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</si>
  <si>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</si>
  <si>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</si>
  <si>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</si>
  <si>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</si>
  <si>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</si>
  <si>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</si>
  <si>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</si>
  <si>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</si>
  <si>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</si>
  <si>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</si>
  <si>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</si>
  <si>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</si>
  <si>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</si>
  <si>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</si>
  <si>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</si>
  <si>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</si>
  <si>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</si>
  <si>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</si>
  <si>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</si>
  <si>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</si>
  <si>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</si>
  <si>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</si>
  <si>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</si>
  <si>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</si>
  <si>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</si>
  <si>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</si>
  <si>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</si>
  <si>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</si>
  <si>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</si>
  <si>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</si>
  <si>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</si>
  <si>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</si>
  <si>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</si>
  <si>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</si>
  <si>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</si>
  <si>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</si>
  <si>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</si>
  <si>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</si>
  <si>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</si>
  <si>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</si>
  <si>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</si>
  <si>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</si>
  <si>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</si>
  <si>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</si>
  <si>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</si>
  <si>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</si>
  <si>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</si>
  <si>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</si>
  <si>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</si>
  <si>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</si>
  <si>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</si>
  <si>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</si>
  <si>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</si>
  <si>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</si>
  <si>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</si>
  <si>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</si>
  <si>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</si>
  <si>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</si>
  <si>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</si>
  <si>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</si>
  <si>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</si>
  <si>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</si>
  <si>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</si>
  <si>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</si>
  <si>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</si>
  <si>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</si>
  <si>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</si>
  <si>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</si>
  <si>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</si>
  <si>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</si>
  <si>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</si>
  <si>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</si>
  <si>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</si>
  <si>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</si>
  <si>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</si>
  <si>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</si>
  <si>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</si>
  <si>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</si>
  <si>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</si>
  <si>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</si>
  <si>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</si>
  <si>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</si>
  <si>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</si>
  <si>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</si>
  <si>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</si>
  <si>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</si>
  <si>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</si>
  <si>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</si>
  <si>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</si>
  <si>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</si>
  <si>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</si>
  <si>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</si>
  <si>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</si>
  <si>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</si>
  <si>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</si>
  <si>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</si>
  <si>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</si>
  <si>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</si>
  <si>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</si>
  <si>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</si>
  <si>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</si>
  <si>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</si>
  <si>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</si>
  <si>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</si>
  <si>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</si>
  <si>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</si>
  <si>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</si>
  <si>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</si>
  <si>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</si>
  <si>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</si>
  <si>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</si>
  <si>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</si>
  <si>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</si>
  <si>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</si>
  <si>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</si>
  <si>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</si>
  <si>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</si>
  <si>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</si>
  <si>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</si>
  <si>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</si>
  <si>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</si>
  <si>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</si>
  <si>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</si>
  <si>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</si>
  <si>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</si>
  <si>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</si>
  <si>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</si>
  <si>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</si>
  <si>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</si>
  <si>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</si>
  <si>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</si>
  <si>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</si>
  <si>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</si>
  <si>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</si>
  <si>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</si>
  <si>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</si>
  <si>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</si>
  <si>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</si>
  <si>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</si>
  <si>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</si>
  <si>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</si>
  <si>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</si>
  <si>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</si>
  <si>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</si>
  <si>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</si>
  <si>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</si>
  <si>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</si>
  <si>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</si>
  <si>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</si>
  <si>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</si>
  <si>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</si>
  <si>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</si>
  <si>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</si>
  <si>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</si>
  <si>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</si>
  <si>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</si>
  <si>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</si>
  <si>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</si>
  <si>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</si>
  <si>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</si>
  <si>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</si>
  <si>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</si>
  <si>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</si>
  <si>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</si>
  <si>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</si>
  <si>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</si>
  <si>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</si>
  <si>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</si>
  <si>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</si>
  <si>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</si>
  <si>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</si>
  <si>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</si>
  <si>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</si>
  <si>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</si>
  <si>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</si>
  <si>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</si>
  <si>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</si>
  <si>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</si>
  <si>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</si>
  <si>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</si>
  <si>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</si>
  <si>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</si>
  <si>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</si>
  <si>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</si>
  <si>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</si>
  <si>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</si>
  <si>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</si>
  <si>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</si>
  <si>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</si>
  <si>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</si>
  <si>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</si>
  <si>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</si>
  <si>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</si>
  <si>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</si>
  <si>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</si>
  <si>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</si>
  <si>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</si>
  <si>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</si>
  <si>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</si>
  <si>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</si>
  <si>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</si>
  <si>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</si>
  <si>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</si>
  <si>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</si>
  <si>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</si>
  <si>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</si>
  <si>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</si>
  <si>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</si>
  <si>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</si>
  <si>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</si>
  <si>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</si>
  <si>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</si>
  <si>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</si>
  <si>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</si>
  <si>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</si>
  <si>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</si>
  <si>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</si>
  <si>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</si>
  <si>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</si>
  <si>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</si>
  <si>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</si>
  <si>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</si>
  <si>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</si>
  <si>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</si>
  <si>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</si>
  <si>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</si>
  <si>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</si>
  <si>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</si>
  <si>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</si>
  <si>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</si>
  <si>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</si>
  <si>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</si>
  <si>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</si>
  <si>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</si>
  <si>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</si>
  <si>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</si>
  <si>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</si>
  <si>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</si>
  <si>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</si>
  <si>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</si>
  <si>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</si>
  <si>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</si>
  <si>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</si>
  <si>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</si>
  <si>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</si>
  <si>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</si>
  <si>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</si>
  <si>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</si>
  <si>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</si>
  <si>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</si>
  <si>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</si>
  <si>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</si>
  <si>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</si>
  <si>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</si>
  <si>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</si>
  <si>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</si>
  <si>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</si>
  <si>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</si>
  <si>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</si>
  <si>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</si>
  <si>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</si>
  <si>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</si>
  <si>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</si>
  <si>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</si>
  <si>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</si>
  <si>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</si>
  <si>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</si>
  <si>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</si>
  <si>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</si>
  <si>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</si>
  <si>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</si>
  <si>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</si>
  <si>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</si>
  <si>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</si>
  <si>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</si>
  <si>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</si>
  <si>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</si>
  <si>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</si>
  <si>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</si>
  <si>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</si>
  <si>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</si>
  <si>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</si>
  <si>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</si>
  <si>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</si>
  <si>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</si>
  <si>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</si>
  <si>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</si>
  <si>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</si>
  <si>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</si>
  <si>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</si>
  <si>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</si>
  <si>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</si>
  <si>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</si>
  <si>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</si>
  <si>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</si>
  <si>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</si>
  <si>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</si>
  <si>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</si>
  <si>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</si>
  <si>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</si>
  <si>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</si>
  <si>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</si>
  <si>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</si>
  <si>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</si>
  <si>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</si>
  <si>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</si>
  <si>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</si>
  <si>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</si>
  <si>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</si>
  <si>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</si>
  <si>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</si>
  <si>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</si>
  <si>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</si>
  <si>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</si>
  <si>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</si>
  <si>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</si>
  <si>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</si>
  <si>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</si>
  <si>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</si>
  <si>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</si>
  <si>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</si>
  <si>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</si>
  <si>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</si>
  <si>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</si>
  <si>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</si>
  <si>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</si>
  <si>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</si>
  <si>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</si>
  <si>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</si>
  <si>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</si>
  <si>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</si>
  <si>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</si>
  <si>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</si>
  <si>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</si>
  <si>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</si>
  <si>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</si>
  <si>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</si>
  <si>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</si>
  <si>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</si>
  <si>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</si>
  <si>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</si>
  <si>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</si>
  <si>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</si>
  <si>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</si>
  <si>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</si>
  <si>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</si>
  <si>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</si>
  <si>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</si>
  <si>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</si>
  <si>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</si>
  <si>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</si>
  <si>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</si>
  <si>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</si>
  <si>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</si>
  <si>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</si>
  <si>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</si>
  <si>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</si>
  <si>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</si>
  <si>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</si>
  <si>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</si>
  <si>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</si>
  <si>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</si>
  <si>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</si>
  <si>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</si>
  <si>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</si>
  <si>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</si>
  <si>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</si>
  <si>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</si>
  <si>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</si>
  <si>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</si>
  <si>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</si>
  <si>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</si>
  <si>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</si>
  <si>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</si>
  <si>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</si>
  <si>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</si>
  <si>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</si>
  <si>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</si>
  <si>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</si>
  <si>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</si>
  <si>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</si>
  <si>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</si>
  <si>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</si>
  <si>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</si>
  <si>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</si>
  <si>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</si>
  <si>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</si>
  <si>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</si>
  <si>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</si>
  <si>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</si>
  <si>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</si>
  <si>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</si>
  <si>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</si>
  <si>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</si>
  <si>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</si>
  <si>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</si>
  <si>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</si>
  <si>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</si>
  <si>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</si>
  <si>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</si>
  <si>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</si>
  <si>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</si>
  <si>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</si>
  <si>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</si>
  <si>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</si>
  <si>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</si>
  <si>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</si>
  <si>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</si>
  <si>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</si>
  <si>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</si>
  <si>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</si>
  <si>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</si>
  <si>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</si>
  <si>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</si>
  <si>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</si>
  <si>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</si>
  <si>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</si>
  <si>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</si>
  <si>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</si>
  <si>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</si>
  <si>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</si>
  <si>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</si>
  <si>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</si>
  <si>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</si>
  <si>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</si>
  <si>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</si>
  <si>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</si>
  <si>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</si>
  <si>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</si>
  <si>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</si>
  <si>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</si>
  <si>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</si>
  <si>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</si>
  <si>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</si>
  <si>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</si>
  <si>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</si>
  <si>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</si>
  <si>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</si>
  <si>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</si>
  <si>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</si>
  <si>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</si>
  <si>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</si>
  <si>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</si>
  <si>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</si>
  <si>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</si>
  <si>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</si>
  <si>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</si>
  <si>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</si>
  <si>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</si>
  <si>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</si>
  <si>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</si>
  <si>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</si>
  <si>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</si>
  <si>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</si>
  <si>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</si>
  <si>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</si>
  <si>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</si>
  <si>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</si>
  <si>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</si>
  <si>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</si>
  <si>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</si>
  <si>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</si>
  <si>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</si>
  <si>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</si>
  <si>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</si>
  <si>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</si>
  <si>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</si>
  <si>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</si>
  <si>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</si>
  <si>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</si>
  <si>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</si>
  <si>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</si>
  <si>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</si>
  <si>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</si>
  <si>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</si>
  <si>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</si>
  <si>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</si>
  <si>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</si>
  <si>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</si>
  <si>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</si>
  <si>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</si>
  <si>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</si>
  <si>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</si>
  <si>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</si>
  <si>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</si>
  <si>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</si>
  <si>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</si>
  <si>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</si>
  <si>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</si>
  <si>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</si>
  <si>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</si>
  <si>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</si>
  <si>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</si>
  <si>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</si>
  <si>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</si>
  <si>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</si>
  <si>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</si>
  <si>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</si>
  <si>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</si>
  <si>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</si>
  <si>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</si>
  <si>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</si>
  <si>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</si>
  <si>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</si>
  <si>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</si>
  <si>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</si>
  <si>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</si>
  <si>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</si>
  <si>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</si>
  <si>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</si>
  <si>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</si>
  <si>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</si>
  <si>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</si>
  <si>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</si>
  <si>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</si>
  <si>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</si>
  <si>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</si>
  <si>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</si>
  <si>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</si>
  <si>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</si>
  <si>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</si>
  <si>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</si>
  <si>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</si>
  <si>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</si>
  <si>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</si>
  <si>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</si>
  <si>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</si>
  <si>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</si>
  <si>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</si>
  <si>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</si>
  <si>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</si>
  <si>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</si>
  <si>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</si>
  <si>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</si>
  <si>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</si>
  <si>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</si>
  <si>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</si>
  <si>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</si>
  <si>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</si>
  <si>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</si>
  <si>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</si>
  <si>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</si>
  <si>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</si>
  <si>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</si>
  <si>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</si>
  <si>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</si>
  <si>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</si>
  <si>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</si>
  <si>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</si>
  <si>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</si>
  <si>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</si>
  <si>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</si>
  <si>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</si>
  <si>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</si>
  <si>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</si>
  <si>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</si>
  <si>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</si>
  <si>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</si>
  <si>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</si>
  <si>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</si>
  <si>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</si>
  <si>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</si>
  <si>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</si>
  <si>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</si>
  <si>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</si>
  <si>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</si>
  <si>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</si>
  <si>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</si>
  <si>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</si>
  <si>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</si>
  <si>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</si>
  <si>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</si>
  <si>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</si>
  <si>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</si>
  <si>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</si>
  <si>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</si>
  <si>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</si>
  <si>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</si>
  <si>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</si>
  <si>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</si>
  <si>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</si>
  <si>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</si>
  <si>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</si>
  <si>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</si>
  <si>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</si>
  <si>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</si>
  <si>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</si>
  <si>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</si>
  <si>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</si>
  <si>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</si>
  <si>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</si>
  <si>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</si>
  <si>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</si>
  <si>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</si>
  <si>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</si>
  <si>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</si>
  <si>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</si>
  <si>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</si>
  <si>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</si>
  <si>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</si>
  <si>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</si>
  <si>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</si>
  <si>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</si>
  <si>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</si>
  <si>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</si>
  <si>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</si>
  <si>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</si>
  <si>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</si>
  <si>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</si>
  <si>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</si>
  <si>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</si>
  <si>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</si>
  <si>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</si>
  <si>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</si>
  <si>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</si>
  <si>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</si>
  <si>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</si>
  <si>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</si>
  <si>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</si>
  <si>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</si>
  <si>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</si>
  <si>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</si>
  <si>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</si>
  <si>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</si>
  <si>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</si>
  <si>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</si>
  <si>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</si>
  <si>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</si>
  <si>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</si>
  <si>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</si>
  <si>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</si>
  <si>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</si>
  <si>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</si>
  <si>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</si>
  <si>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</si>
  <si>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</si>
  <si>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</si>
  <si>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</si>
  <si>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</si>
  <si>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</si>
  <si>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</si>
  <si>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</si>
  <si>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</si>
  <si>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</si>
  <si>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</si>
  <si>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</si>
  <si>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</si>
  <si>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</si>
  <si>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</si>
  <si>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</si>
  <si>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</si>
  <si>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</si>
  <si>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</si>
  <si>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</si>
  <si>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</si>
  <si>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</si>
  <si>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</si>
  <si>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</si>
  <si>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</si>
  <si>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</si>
  <si>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</si>
  <si>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</si>
  <si>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</si>
  <si>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</si>
  <si>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</si>
  <si>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</si>
  <si>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</si>
  <si>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</si>
  <si>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</si>
  <si>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</si>
  <si>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</si>
  <si>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</si>
  <si>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</si>
  <si>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</si>
  <si>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</si>
  <si>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</si>
  <si>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</si>
  <si>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</si>
  <si>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</si>
  <si>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</si>
  <si>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</si>
  <si>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</si>
  <si>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</si>
  <si>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</si>
  <si>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</si>
  <si>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</si>
  <si>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</si>
  <si>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</si>
  <si>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</si>
  <si>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</si>
  <si>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</si>
  <si>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</si>
  <si>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</si>
  <si>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</si>
  <si>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</si>
  <si>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</si>
  <si>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</si>
  <si>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</si>
  <si>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</si>
  <si>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</si>
  <si>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</si>
  <si>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</si>
  <si>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</si>
  <si>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</si>
  <si>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</si>
  <si>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</si>
  <si>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</si>
  <si>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</si>
  <si>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</si>
  <si>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</si>
  <si>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</si>
  <si>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</si>
  <si>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</si>
  <si>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</si>
  <si>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</si>
  <si>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</si>
  <si>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</si>
  <si>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</si>
  <si>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</si>
  <si>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</si>
  <si>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</si>
  <si>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</si>
  <si>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</si>
  <si>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</si>
  <si>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</si>
  <si>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</si>
  <si>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</si>
  <si>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</si>
  <si>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</si>
  <si>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</si>
  <si>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</si>
  <si>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</si>
  <si>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</si>
  <si>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</si>
  <si>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</si>
  <si>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</si>
  <si>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</si>
  <si>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</si>
  <si>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</si>
  <si>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</si>
  <si>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</si>
  <si>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</si>
  <si>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</si>
  <si>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</si>
  <si>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</si>
  <si>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</si>
  <si>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</si>
  <si>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</si>
  <si>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</si>
  <si>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</si>
  <si>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</si>
  <si>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</si>
  <si>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</si>
  <si>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</si>
  <si>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</si>
  <si>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</si>
  <si>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</si>
  <si>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</si>
  <si>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</si>
  <si>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</si>
  <si>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</si>
  <si>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</si>
  <si>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</si>
  <si>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</si>
  <si>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</si>
  <si>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</si>
  <si>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</si>
  <si>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</si>
  <si>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</si>
  <si>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</si>
  <si>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</si>
  <si>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</si>
  <si>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</si>
  <si>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</si>
  <si>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</si>
  <si>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</si>
  <si>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</si>
  <si>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</si>
  <si>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</si>
  <si>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</si>
  <si>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</si>
  <si>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</si>
  <si>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</si>
  <si>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</si>
  <si>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</si>
  <si>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</si>
  <si>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</si>
  <si>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</si>
  <si>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</si>
  <si>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</si>
  <si>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</si>
  <si>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</si>
  <si>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</si>
  <si>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</si>
  <si>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</si>
  <si>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</si>
  <si>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</si>
  <si>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</si>
  <si>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</si>
  <si>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</si>
  <si>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</si>
  <si>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</si>
  <si>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</si>
  <si>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</si>
  <si>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</si>
  <si>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</si>
  <si>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</si>
  <si>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</si>
  <si>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</si>
  <si>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</si>
  <si>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</si>
  <si>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</si>
  <si>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</si>
  <si>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</si>
  <si>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</si>
  <si>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</si>
  <si>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</si>
  <si>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</si>
  <si>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</si>
  <si>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</si>
  <si>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</si>
  <si>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</si>
  <si>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</si>
  <si>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</si>
  <si>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</si>
  <si>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</si>
  <si>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</si>
  <si>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</si>
  <si>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</si>
  <si>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</si>
  <si>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</si>
  <si>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</si>
  <si>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</si>
  <si>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</si>
  <si>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</si>
  <si>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</si>
  <si>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</si>
  <si>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</si>
  <si>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</si>
  <si>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</si>
  <si>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</si>
  <si>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</si>
  <si>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</si>
  <si>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</si>
  <si>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</si>
  <si>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</si>
  <si>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</si>
  <si>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</si>
  <si>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</si>
  <si>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</si>
  <si>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</si>
  <si>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</si>
  <si>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</si>
  <si>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</si>
  <si>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</si>
  <si>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</si>
  <si>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</si>
  <si>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</si>
  <si>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</si>
  <si>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</si>
  <si>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</si>
  <si>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</si>
  <si>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</si>
  <si>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</si>
  <si>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</si>
  <si>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</si>
  <si>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</si>
  <si>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</si>
  <si>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</si>
  <si>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</si>
  <si>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</si>
  <si>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</si>
  <si>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</si>
  <si>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</si>
  <si>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</si>
  <si>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</si>
  <si>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</si>
  <si>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</si>
  <si>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</si>
  <si>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</si>
  <si>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</si>
  <si>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</si>
  <si>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</si>
  <si>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</si>
  <si>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</si>
  <si>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</si>
  <si>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</si>
  <si>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</si>
  <si>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</si>
  <si>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</si>
  <si>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</si>
  <si>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</si>
  <si>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</si>
  <si>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</si>
  <si>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</si>
  <si>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</si>
  <si>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</si>
  <si>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</si>
  <si>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</si>
  <si>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</si>
  <si>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</si>
  <si>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</si>
  <si>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</si>
  <si>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</si>
  <si>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</si>
  <si>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</si>
  <si>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</si>
  <si>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</si>
  <si>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</si>
  <si>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</si>
  <si>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</si>
  <si>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</si>
  <si>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</si>
  <si>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</si>
  <si>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</si>
  <si>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</si>
  <si>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</si>
  <si>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</si>
  <si>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</si>
  <si>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</si>
  <si>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</si>
  <si>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</si>
  <si>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</si>
  <si>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</si>
  <si>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</si>
  <si>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</si>
  <si>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</si>
  <si>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</si>
  <si>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</si>
  <si>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</si>
  <si>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</si>
  <si>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</si>
  <si>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</si>
  <si>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</si>
  <si>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</si>
  <si>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</si>
  <si>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</si>
  <si>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</si>
  <si>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</si>
  <si>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</si>
  <si>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</si>
  <si>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</si>
  <si>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</si>
  <si>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</si>
  <si>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</si>
  <si>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</si>
  <si>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</si>
  <si>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</si>
  <si>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</si>
  <si>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</si>
  <si>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</si>
  <si>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</si>
  <si>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</si>
  <si>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</si>
  <si>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</si>
  <si>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</si>
  <si>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</si>
  <si>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</si>
  <si>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</si>
  <si>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</si>
  <si>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</si>
  <si>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</si>
  <si>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</si>
  <si>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</si>
  <si>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</si>
  <si>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</si>
  <si>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</si>
  <si>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</si>
  <si>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</si>
  <si>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</si>
  <si>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</si>
  <si>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</si>
  <si>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</si>
  <si>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</si>
  <si>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</si>
  <si>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</si>
  <si>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</si>
  <si>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</si>
  <si>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</si>
  <si>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</si>
  <si>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</si>
  <si>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</si>
  <si>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</si>
  <si>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</si>
  <si>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</si>
  <si>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</si>
  <si>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</si>
  <si>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</si>
  <si>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</si>
  <si>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</si>
  <si>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</si>
  <si>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</si>
  <si>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</si>
  <si>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</si>
  <si>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</si>
  <si>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</si>
  <si>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</si>
  <si>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</si>
  <si>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</si>
  <si>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</si>
  <si>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</si>
  <si>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</si>
  <si>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</si>
  <si>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</si>
  <si>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</si>
  <si>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</si>
  <si>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</si>
  <si>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</si>
  <si>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</si>
  <si>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</si>
  <si>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</si>
  <si>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</si>
  <si>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</si>
  <si>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</si>
  <si>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</si>
  <si>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</si>
  <si>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</si>
  <si>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</si>
  <si>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</si>
  <si>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</si>
  <si>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</si>
  <si>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</si>
  <si>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</si>
  <si>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</si>
  <si>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</si>
  <si>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</si>
  <si>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</si>
  <si>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</si>
  <si>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</si>
  <si>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</si>
  <si>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</si>
  <si>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</si>
  <si>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</si>
  <si>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</si>
  <si>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</si>
  <si>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</si>
  <si>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</si>
  <si>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</si>
  <si>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</si>
  <si>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</si>
  <si>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</si>
  <si>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</si>
  <si>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</si>
  <si>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</si>
  <si>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</si>
  <si>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</si>
  <si>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</si>
  <si>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</si>
  <si>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</si>
  <si>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</si>
  <si>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</si>
  <si>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</si>
  <si>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</si>
  <si>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</si>
  <si>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</si>
  <si>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</si>
  <si>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</si>
  <si>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</si>
  <si>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</si>
  <si>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</si>
  <si>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</si>
  <si>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</si>
  <si>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</si>
  <si>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</si>
  <si>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</si>
  <si>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</si>
  <si>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</si>
  <si>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</si>
  <si>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</si>
  <si>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</si>
  <si>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</si>
  <si>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</si>
  <si>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</si>
  <si>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</si>
  <si>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</si>
  <si>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</si>
  <si>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</si>
  <si>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</si>
  <si>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</si>
  <si>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</si>
  <si>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</si>
  <si>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</si>
  <si>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</si>
  <si>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</si>
  <si>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</si>
  <si>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</si>
  <si>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</si>
  <si>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</si>
  <si>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</si>
  <si>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</si>
  <si>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</si>
  <si>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</si>
  <si>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</si>
  <si>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</si>
  <si>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</si>
  <si>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</si>
  <si>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</si>
  <si>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</si>
  <si>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</si>
  <si>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</si>
  <si>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</si>
  <si>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</si>
  <si>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</si>
  <si>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</si>
  <si>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</si>
  <si>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</si>
  <si>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</si>
  <si>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</si>
  <si>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</si>
  <si>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</si>
  <si>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</si>
  <si>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</si>
  <si>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</si>
  <si>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</si>
  <si>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</si>
  <si>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</si>
  <si>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</si>
  <si>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</si>
  <si>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</si>
  <si>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</si>
  <si>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</si>
  <si>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</si>
  <si>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</si>
  <si>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</si>
  <si>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</si>
  <si>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</si>
  <si>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</si>
  <si>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</si>
  <si>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</si>
  <si>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</si>
  <si>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</si>
  <si>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</si>
  <si>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</si>
  <si>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</si>
  <si>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</si>
  <si>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</si>
  <si>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</si>
  <si>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</si>
  <si>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</si>
  <si>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</si>
  <si>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</si>
  <si>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</si>
  <si>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</si>
  <si>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</si>
  <si>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</si>
  <si>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</si>
  <si>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</si>
  <si>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</si>
  <si>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</si>
  <si>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</si>
  <si>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</si>
  <si>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</si>
  <si>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</si>
  <si>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</si>
  <si>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</si>
  <si>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</si>
  <si>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</si>
  <si>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</si>
  <si>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</si>
  <si>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</si>
  <si>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</si>
  <si>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</si>
  <si>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</si>
  <si>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</si>
  <si>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</si>
  <si>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</si>
  <si>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</si>
  <si>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</si>
  <si>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</si>
  <si>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</si>
  <si>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</si>
  <si>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</si>
  <si>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</si>
  <si>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</si>
  <si>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</si>
  <si>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</si>
  <si>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</si>
  <si>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</si>
  <si>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</si>
  <si>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</si>
  <si>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</si>
  <si>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</si>
  <si>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</si>
  <si>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</si>
  <si>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</si>
  <si>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</si>
  <si>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</si>
  <si>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</si>
  <si>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</si>
  <si>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</si>
  <si>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</si>
  <si>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</si>
  <si>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</si>
  <si>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</si>
  <si>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</si>
  <si>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</si>
  <si>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</si>
  <si>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</si>
  <si>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</si>
  <si>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</si>
  <si>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</si>
  <si>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</si>
  <si>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</si>
  <si>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</si>
  <si>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</si>
  <si>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</si>
  <si>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</si>
  <si>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</si>
  <si>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</si>
  <si>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</si>
  <si>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</si>
  <si>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</si>
  <si>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</si>
  <si>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</si>
  <si>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</si>
  <si>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</si>
  <si>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</si>
  <si>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</si>
  <si>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</si>
  <si>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</si>
  <si>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</si>
  <si>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</si>
  <si>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</si>
  <si>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</si>
  <si>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</si>
  <si>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</si>
  <si>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</si>
  <si>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</si>
  <si>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</si>
  <si>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</si>
  <si>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</si>
  <si>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</si>
  <si>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</si>
  <si>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</si>
  <si>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</si>
  <si>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</si>
  <si>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</si>
  <si>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</si>
  <si>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</si>
  <si>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</si>
  <si>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</si>
  <si>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</si>
  <si>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</si>
  <si>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</si>
  <si>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</si>
  <si>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</si>
  <si>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</si>
  <si>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</si>
  <si>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</si>
  <si>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</si>
  <si>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</si>
  <si>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</si>
  <si>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</si>
  <si>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</si>
  <si>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</si>
  <si>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</si>
  <si>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</si>
  <si>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</si>
  <si>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</si>
  <si>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</si>
  <si>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</si>
  <si>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</si>
  <si>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</si>
  <si>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</si>
  <si>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</si>
  <si>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</si>
  <si>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</si>
  <si>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</si>
  <si>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</si>
  <si>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</si>
  <si>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</si>
  <si>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</si>
  <si>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</si>
  <si>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</si>
  <si>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</si>
  <si>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</si>
  <si>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</si>
  <si>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</si>
  <si>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</si>
  <si>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</si>
  <si>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</si>
  <si>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</si>
  <si>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</si>
  <si>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</si>
  <si>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</si>
  <si>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</si>
  <si>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</si>
  <si>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</si>
  <si>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</si>
  <si>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</si>
  <si>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</si>
  <si>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</si>
  <si>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</si>
  <si>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</si>
  <si>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</si>
  <si>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</si>
  <si>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</si>
  <si>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</si>
  <si>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</si>
  <si>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</si>
  <si>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</si>
  <si>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</si>
  <si>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</si>
  <si>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</si>
  <si>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</si>
  <si>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</si>
  <si>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</si>
  <si>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</si>
  <si>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</si>
  <si>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</si>
  <si>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</si>
  <si>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</si>
  <si>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</si>
  <si>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</si>
  <si>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</si>
  <si>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</si>
  <si>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</si>
  <si>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</si>
  <si>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</si>
  <si>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</si>
  <si>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</si>
  <si>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</si>
  <si>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</si>
  <si>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</si>
  <si>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</si>
  <si>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</si>
  <si>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</si>
  <si>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</si>
  <si>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</si>
  <si>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</si>
  <si>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</si>
  <si>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</si>
  <si>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</si>
  <si>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</si>
  <si>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</si>
  <si>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</si>
  <si>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</si>
  <si>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</si>
  <si>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</si>
  <si>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</si>
  <si>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</si>
  <si>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</si>
  <si>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</si>
  <si>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</si>
  <si>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</si>
  <si>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</si>
  <si>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</si>
  <si>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</si>
  <si>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</si>
  <si>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</si>
  <si>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</si>
  <si>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</si>
  <si>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</si>
  <si>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</si>
  <si>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</si>
  <si>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</si>
  <si>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</si>
  <si>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</si>
  <si>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</si>
  <si>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</si>
  <si>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</si>
  <si>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</si>
  <si>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</si>
  <si>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</si>
  <si>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</si>
  <si>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</si>
  <si>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</si>
  <si>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</si>
  <si>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</si>
  <si>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</si>
  <si>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</si>
  <si>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</si>
  <si>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</si>
  <si>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</si>
  <si>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</si>
  <si>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</si>
  <si>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</si>
  <si>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</si>
  <si>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</si>
  <si>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</si>
  <si>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</si>
  <si>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</si>
  <si>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</si>
  <si>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</si>
  <si>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</si>
  <si>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</si>
  <si>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</si>
  <si>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</si>
  <si>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</si>
  <si>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</si>
  <si>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</si>
  <si>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</si>
  <si>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</si>
  <si>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</si>
  <si>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</si>
  <si>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</si>
  <si>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</si>
  <si>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</si>
  <si>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</si>
  <si>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</si>
  <si>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</si>
  <si>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</si>
  <si>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</si>
  <si>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</si>
  <si>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</si>
  <si>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</si>
  <si>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</si>
  <si>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</si>
  <si>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</si>
  <si>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</si>
  <si>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</si>
  <si>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</si>
  <si>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</si>
  <si>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</si>
  <si>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</si>
  <si>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</si>
  <si>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</si>
  <si>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</si>
  <si>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</si>
  <si>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</si>
  <si>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</si>
  <si>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</si>
  <si>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</si>
  <si>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</si>
  <si>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</si>
  <si>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</si>
  <si>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</si>
  <si>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</si>
  <si>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</si>
  <si>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</si>
  <si>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</si>
  <si>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</si>
  <si>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</si>
  <si>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</si>
  <si>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</si>
  <si>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</si>
  <si>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</si>
  <si>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</si>
  <si>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</si>
  <si>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</si>
  <si>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</si>
  <si>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</si>
  <si>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</si>
  <si>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</si>
  <si>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</si>
  <si>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</si>
  <si>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</si>
  <si>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</si>
  <si>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</si>
  <si>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</si>
  <si>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</si>
  <si>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</si>
  <si>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</si>
  <si>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</si>
  <si>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</si>
  <si>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</si>
  <si>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</si>
  <si>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</si>
  <si>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</si>
  <si>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</si>
  <si>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</si>
  <si>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</si>
  <si>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</si>
  <si>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</si>
  <si>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</si>
  <si>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</si>
  <si>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</si>
  <si>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</si>
  <si>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</si>
  <si>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</si>
  <si>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</si>
  <si>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</si>
  <si>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</si>
  <si>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</si>
  <si>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</si>
  <si>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</si>
  <si>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</si>
  <si>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</si>
  <si>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</si>
  <si>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</si>
  <si>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</si>
  <si>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</si>
  <si>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</si>
  <si>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</si>
  <si>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</si>
  <si>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</si>
  <si>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</si>
  <si>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</si>
  <si>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</si>
  <si>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</si>
  <si>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</si>
  <si>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</si>
  <si>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</si>
  <si>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</si>
  <si>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</si>
  <si>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</si>
  <si>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</si>
  <si>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</si>
  <si>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</si>
  <si>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</si>
  <si>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</si>
  <si>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</si>
  <si>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</si>
  <si>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</si>
  <si>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</si>
  <si>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</si>
  <si>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</si>
  <si>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</si>
  <si>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</si>
  <si>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</si>
  <si>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</si>
  <si>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</si>
  <si>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</si>
  <si>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</si>
  <si>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</si>
  <si>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</si>
  <si>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</si>
  <si>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</si>
  <si>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</si>
  <si>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</si>
  <si>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</si>
  <si>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</si>
  <si>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</si>
  <si>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</si>
  <si>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</si>
  <si>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</si>
  <si>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</si>
  <si>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</si>
  <si>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</si>
  <si>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</si>
  <si>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</si>
  <si>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</si>
  <si>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</si>
  <si>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</si>
  <si>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</si>
  <si>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</si>
  <si>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</si>
  <si>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</si>
  <si>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</si>
  <si>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</si>
  <si>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</si>
  <si>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</si>
  <si>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</si>
  <si>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</si>
  <si>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</si>
  <si>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</si>
  <si>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</si>
  <si>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</si>
  <si>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</si>
  <si>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</si>
  <si>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</si>
  <si>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</si>
  <si>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</si>
  <si>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</si>
  <si>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</si>
  <si>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</si>
  <si>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</si>
  <si>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</si>
  <si>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</si>
  <si>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</si>
  <si>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</si>
  <si>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</si>
  <si>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</si>
  <si>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</si>
  <si>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</si>
  <si>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</si>
  <si>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</si>
  <si>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</si>
  <si>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</si>
  <si>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</si>
  <si>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</si>
  <si>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</si>
  <si>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</si>
  <si>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</si>
  <si>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</si>
  <si>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</si>
  <si>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</si>
  <si>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</si>
  <si>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</si>
  <si>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</si>
  <si>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</si>
  <si>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</si>
  <si>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</si>
  <si>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</si>
  <si>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</si>
  <si>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</si>
  <si>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</si>
  <si>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</si>
  <si>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</si>
  <si>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</si>
  <si>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</si>
  <si>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</si>
  <si>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</si>
  <si>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</si>
  <si>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</si>
  <si>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</si>
  <si>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</si>
  <si>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</si>
  <si>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</si>
  <si>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</si>
  <si>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</si>
  <si>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</si>
  <si>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</si>
  <si>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</si>
  <si>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</si>
  <si>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</si>
  <si>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</si>
  <si>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</si>
  <si>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</si>
  <si>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</si>
  <si>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</si>
  <si>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</si>
  <si>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</si>
  <si>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</si>
  <si>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</si>
  <si>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</si>
  <si>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</si>
  <si>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</si>
  <si>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</si>
  <si>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</si>
  <si>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</si>
  <si>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</si>
  <si>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</si>
  <si>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</si>
  <si>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</si>
  <si>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</si>
  <si>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</si>
  <si>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</si>
  <si>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</si>
  <si>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</si>
  <si>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</si>
  <si>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</si>
  <si>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</si>
  <si>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</si>
  <si>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</si>
  <si>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</si>
  <si>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</si>
  <si>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</si>
  <si>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</si>
  <si>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</si>
  <si>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</si>
  <si>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</si>
  <si>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</si>
  <si>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</si>
  <si>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</si>
  <si>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</si>
  <si>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</si>
  <si>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</si>
  <si>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</si>
  <si>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</si>
  <si>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</si>
  <si>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</si>
  <si>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</si>
  <si>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</si>
  <si>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</si>
  <si>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</si>
  <si>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</si>
  <si>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</si>
  <si>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</si>
  <si>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</si>
  <si>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</si>
  <si>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</si>
  <si>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</si>
  <si>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</si>
  <si>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</si>
  <si>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</si>
  <si>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</si>
  <si>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</si>
  <si>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</si>
  <si>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</si>
  <si>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</si>
  <si>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</si>
  <si>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</si>
  <si>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</si>
  <si>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</si>
  <si>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</si>
  <si>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</si>
  <si>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</si>
  <si>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</si>
  <si>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</si>
  <si>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</si>
  <si>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</si>
  <si>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</si>
  <si>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</si>
  <si>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</si>
  <si>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</si>
  <si>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</si>
  <si>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</si>
  <si>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</si>
  <si>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</si>
  <si>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</si>
  <si>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</si>
  <si>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</si>
  <si>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</si>
  <si>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</si>
  <si>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</si>
  <si>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</si>
  <si>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</si>
  <si>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</si>
  <si>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</si>
  <si>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</si>
  <si>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</si>
  <si>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</si>
  <si>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</si>
  <si>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</si>
  <si>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</si>
  <si>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</si>
  <si>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</si>
  <si>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</si>
  <si>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</si>
  <si>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</si>
  <si>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</si>
  <si>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</si>
  <si>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</si>
  <si>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</si>
  <si>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</si>
  <si>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</si>
  <si>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</si>
  <si>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</si>
  <si>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</si>
  <si>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</si>
  <si>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</si>
  <si>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</si>
  <si>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</si>
  <si>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</si>
  <si>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</si>
  <si>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</si>
  <si>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</si>
  <si>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</si>
  <si>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</si>
  <si>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</si>
  <si>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</si>
  <si>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</si>
  <si>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</si>
  <si>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</si>
  <si>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</si>
  <si>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</si>
  <si>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</si>
  <si>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</si>
  <si>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</si>
  <si>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</si>
  <si>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</si>
  <si>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</si>
  <si>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</si>
  <si>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</si>
  <si>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</si>
  <si>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</si>
  <si>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</si>
  <si>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</si>
  <si>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</si>
  <si>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</si>
  <si>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</si>
  <si>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</si>
  <si>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</si>
  <si>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</si>
  <si>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</si>
  <si>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</si>
  <si>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</si>
  <si>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</si>
  <si>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</si>
  <si>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</si>
  <si>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</si>
  <si>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</si>
  <si>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</si>
  <si>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</si>
  <si>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</si>
  <si>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</si>
  <si>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</si>
  <si>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</si>
  <si>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</si>
  <si>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</si>
  <si>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</si>
  <si>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</si>
  <si>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</si>
  <si>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</si>
  <si>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</si>
  <si>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</si>
  <si>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</si>
  <si>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</si>
  <si>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</si>
  <si>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</si>
  <si>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</si>
  <si>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</si>
  <si>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</si>
  <si>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</si>
  <si>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</si>
  <si>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</si>
  <si>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</si>
  <si>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</si>
  <si>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</si>
  <si>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</si>
  <si>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</si>
  <si>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</si>
  <si>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</si>
  <si>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</si>
  <si>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</si>
  <si>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</si>
  <si>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</si>
  <si>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</si>
  <si>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</si>
  <si>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</si>
  <si>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</si>
  <si>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</si>
  <si>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</si>
  <si>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</si>
  <si>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</si>
  <si>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</si>
  <si>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</si>
  <si>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</si>
  <si>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</si>
  <si>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</si>
  <si>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</si>
  <si>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</si>
  <si>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</si>
  <si>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</si>
  <si>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</si>
  <si>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</si>
  <si>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</si>
  <si>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</si>
  <si>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</si>
  <si>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</si>
  <si>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</si>
  <si>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</si>
  <si>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</si>
  <si>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</si>
  <si>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</si>
  <si>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</si>
  <si>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</si>
  <si>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</si>
  <si>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</si>
  <si>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</si>
  <si>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</si>
  <si>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</si>
  <si>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</si>
  <si>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</si>
  <si>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</si>
  <si>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</si>
  <si>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</si>
  <si>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</si>
  <si>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</si>
  <si>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</si>
  <si>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</si>
  <si>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</si>
  <si>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</si>
  <si>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</si>
  <si>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</si>
  <si>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</si>
  <si>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</si>
  <si>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</si>
  <si>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</si>
  <si>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</si>
  <si>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</si>
  <si>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</si>
  <si>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</si>
  <si>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</si>
  <si>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</si>
  <si>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</si>
  <si>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</si>
  <si>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</si>
  <si>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</si>
  <si>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</si>
  <si>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</si>
  <si>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</si>
  <si>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</si>
  <si>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</si>
  <si>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</si>
  <si>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</si>
  <si>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</si>
  <si>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</si>
  <si>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</si>
  <si>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</si>
  <si>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</si>
  <si>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</si>
  <si>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</si>
  <si>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</si>
  <si>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</si>
  <si>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</si>
  <si>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</si>
  <si>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</si>
  <si>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</si>
  <si>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</si>
  <si>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</si>
  <si>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</si>
  <si>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</si>
  <si>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</si>
  <si>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</si>
  <si>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</si>
  <si>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</si>
  <si>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</si>
  <si>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</si>
  <si>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</si>
  <si>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</si>
  <si>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</si>
  <si>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</si>
  <si>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</si>
  <si>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</si>
  <si>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</si>
  <si>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</si>
  <si>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</si>
  <si>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</si>
  <si>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</si>
  <si>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</si>
  <si>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</si>
  <si>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</si>
  <si>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</si>
  <si>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</si>
  <si>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</si>
  <si>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</si>
  <si>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</si>
  <si>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</si>
  <si>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</si>
  <si>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</si>
  <si>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</si>
  <si>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</si>
  <si>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</si>
  <si>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</si>
  <si>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</si>
  <si>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</si>
  <si>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</si>
  <si>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</si>
  <si>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</si>
  <si>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</si>
  <si>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</si>
  <si>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</si>
  <si>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</si>
  <si>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</si>
  <si>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</si>
  <si>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</si>
  <si>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</si>
  <si>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</si>
  <si>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</si>
  <si>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</si>
  <si>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</si>
  <si>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</si>
  <si>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</si>
  <si>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</si>
  <si>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</si>
  <si>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</si>
  <si>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</si>
  <si>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</si>
  <si>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</si>
  <si>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</si>
  <si>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</si>
  <si>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</si>
  <si>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</si>
  <si>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</si>
  <si>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</si>
  <si>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</si>
  <si>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</si>
  <si>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</si>
  <si>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</si>
  <si>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</si>
  <si>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</si>
  <si>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</si>
  <si>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</si>
  <si>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</si>
  <si>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</si>
  <si>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</si>
  <si>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</si>
  <si>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</si>
  <si>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</si>
  <si>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</si>
  <si>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</si>
  <si>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</si>
  <si>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</si>
  <si>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</si>
  <si>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</si>
  <si>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</si>
  <si>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</si>
  <si>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</si>
  <si>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</si>
  <si>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</si>
  <si>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</si>
  <si>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</si>
  <si>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</si>
  <si>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</si>
  <si>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</si>
  <si>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</si>
  <si>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</si>
  <si>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</si>
  <si>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</si>
  <si>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</si>
  <si>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</si>
  <si>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</si>
  <si>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</si>
  <si>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</si>
  <si>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</si>
  <si>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</si>
  <si>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</si>
  <si>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</si>
  <si>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</si>
  <si>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</si>
  <si>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</si>
  <si>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</si>
  <si>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</si>
  <si>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</si>
  <si>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</si>
  <si>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</si>
  <si>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</si>
  <si>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</si>
  <si>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</si>
  <si>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</si>
  <si>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</si>
  <si>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</si>
  <si>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</si>
  <si>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</si>
  <si>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</si>
  <si>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</si>
  <si>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</si>
  <si>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</si>
  <si>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</si>
  <si>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</si>
  <si>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</si>
  <si>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</si>
  <si>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</si>
  <si>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</si>
  <si>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</si>
  <si>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</si>
  <si>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</si>
  <si>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</si>
  <si>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</si>
  <si>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</si>
  <si>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</si>
  <si>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</si>
  <si>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</si>
  <si>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</si>
  <si>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</si>
  <si>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</si>
  <si>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</si>
  <si>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</si>
  <si>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</si>
  <si>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</si>
  <si>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</si>
  <si>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</si>
  <si>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</si>
  <si>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</si>
  <si>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</si>
  <si>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</si>
  <si>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</si>
  <si>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</si>
  <si>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</si>
  <si>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</si>
  <si>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</si>
  <si>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</si>
  <si>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</si>
  <si>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</si>
  <si>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</si>
  <si>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</si>
  <si>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</si>
  <si>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</si>
  <si>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</si>
  <si>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</si>
  <si>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</si>
  <si>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</si>
  <si>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</si>
  <si>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</si>
  <si>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</si>
  <si>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</si>
  <si>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</si>
  <si>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</si>
  <si>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</si>
  <si>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</si>
  <si>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</si>
  <si>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</si>
  <si>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</si>
  <si>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</si>
  <si>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</si>
  <si>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</si>
  <si>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</si>
  <si>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</si>
  <si>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</si>
  <si>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</si>
  <si>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</si>
  <si>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</si>
  <si>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</si>
  <si>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</si>
  <si>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</si>
  <si>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</si>
  <si>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</si>
  <si>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</si>
  <si>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</si>
  <si>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</si>
  <si>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</si>
  <si>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</si>
  <si>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</si>
  <si>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</si>
  <si>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</si>
  <si>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</si>
  <si>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</si>
  <si>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</si>
  <si>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</si>
  <si>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</si>
  <si>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</si>
  <si>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</si>
  <si>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</si>
  <si>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</si>
  <si>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</si>
  <si>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</si>
  <si>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</si>
  <si>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</si>
  <si>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</si>
  <si>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</si>
  <si>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</si>
  <si>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</si>
  <si>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</si>
  <si>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</si>
  <si>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</si>
  <si>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</si>
  <si>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</si>
  <si>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</si>
  <si>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</si>
  <si>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</si>
  <si>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</si>
  <si>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</si>
  <si>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</si>
  <si>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</si>
  <si>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</si>
  <si>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</si>
  <si>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</si>
  <si>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</si>
  <si>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</si>
  <si>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</si>
  <si>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</si>
  <si>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</si>
  <si>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</si>
  <si>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</si>
  <si>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</si>
  <si>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</si>
  <si>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</si>
  <si>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</si>
  <si>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</si>
  <si>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</si>
  <si>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</si>
  <si>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</si>
  <si>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</si>
  <si>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</si>
  <si>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</si>
  <si>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</si>
  <si>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</si>
  <si>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</si>
  <si>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</si>
  <si>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</si>
  <si>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</si>
  <si>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</si>
  <si>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</si>
  <si>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</si>
  <si>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</si>
  <si>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</si>
  <si>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</si>
  <si>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</si>
  <si>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</si>
  <si>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</si>
  <si>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</si>
  <si>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</si>
  <si>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</si>
  <si>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</si>
  <si>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</si>
  <si>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</si>
  <si>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</si>
  <si>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</si>
  <si>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</si>
  <si>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</si>
  <si>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</si>
  <si>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</si>
  <si>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</si>
  <si>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</si>
  <si>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</si>
  <si>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</si>
  <si>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</si>
  <si>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</si>
  <si>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</si>
  <si>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</si>
  <si>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</si>
  <si>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</si>
  <si>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</si>
  <si>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</si>
  <si>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</si>
  <si>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</si>
  <si>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</si>
  <si>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</si>
  <si>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</si>
  <si>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</si>
  <si>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</si>
  <si>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</si>
  <si>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</si>
  <si>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</si>
  <si>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</si>
  <si>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</si>
  <si>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</si>
  <si>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</si>
  <si>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</si>
  <si>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</si>
  <si>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</si>
  <si>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</si>
  <si>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</si>
  <si>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</si>
  <si>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</si>
  <si>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</si>
  <si>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</si>
  <si>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</si>
  <si>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</si>
  <si>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</si>
  <si>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</si>
  <si>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</si>
  <si>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</si>
  <si>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</si>
  <si>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</si>
  <si>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</si>
  <si>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</si>
  <si>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</si>
  <si>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</si>
  <si>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</si>
  <si>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</si>
  <si>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</si>
  <si>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</si>
  <si>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</si>
  <si>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</si>
  <si>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</si>
  <si>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</si>
  <si>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</si>
  <si>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</si>
  <si>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</si>
  <si>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</si>
  <si>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</si>
  <si>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</si>
  <si>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</si>
  <si>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</si>
  <si>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</si>
  <si>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</si>
  <si>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</si>
  <si>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</si>
  <si>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</si>
  <si>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</si>
  <si>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</si>
  <si>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</si>
  <si>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</si>
  <si>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</si>
  <si>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</si>
  <si>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</si>
  <si>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</si>
  <si>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</si>
  <si>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</si>
  <si>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</si>
  <si>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</si>
  <si>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</si>
  <si>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</si>
  <si>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</si>
  <si>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</si>
  <si>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</si>
  <si>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</si>
  <si>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</si>
  <si>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</si>
  <si>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</si>
  <si>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</si>
  <si>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</si>
  <si>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</si>
  <si>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</si>
  <si>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</si>
  <si>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</si>
  <si>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</si>
  <si>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</si>
  <si>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</si>
  <si>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</si>
  <si>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</si>
  <si>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</si>
  <si>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</si>
  <si>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</si>
  <si>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</si>
  <si>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</si>
  <si>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</si>
  <si>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</si>
  <si>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</si>
  <si>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</si>
  <si>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</si>
  <si>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</si>
  <si>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</si>
  <si>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</si>
  <si>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</si>
  <si>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</si>
  <si>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</si>
  <si>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</si>
  <si>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</si>
  <si>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</si>
  <si>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</si>
  <si>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</si>
  <si>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</si>
  <si>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</si>
  <si>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</si>
  <si>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</si>
  <si>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</si>
  <si>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</si>
  <si>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</si>
  <si>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</si>
  <si>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</si>
  <si>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</si>
  <si>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</si>
  <si>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</si>
  <si>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</si>
  <si>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</si>
  <si>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</si>
  <si>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</si>
  <si>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</si>
  <si>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</si>
  <si>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</si>
  <si>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</si>
  <si>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</si>
  <si>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</si>
  <si>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</si>
  <si>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</si>
  <si>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</si>
  <si>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</si>
  <si>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</si>
  <si>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</si>
  <si>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</si>
  <si>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</si>
  <si>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</si>
  <si>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</si>
  <si>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</si>
  <si>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</si>
  <si>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</si>
  <si>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</si>
  <si>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</si>
  <si>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</si>
  <si>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</si>
  <si>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</si>
  <si>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</si>
  <si>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</si>
  <si>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</si>
  <si>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</si>
  <si>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</si>
  <si>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</si>
  <si>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</si>
  <si>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</si>
  <si>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</si>
  <si>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</si>
  <si>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</si>
  <si>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</si>
  <si>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</si>
  <si>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</si>
  <si>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</si>
  <si>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</si>
  <si>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</si>
  <si>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</si>
  <si>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</si>
  <si>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</si>
  <si>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</si>
  <si>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</si>
  <si>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</si>
  <si>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</si>
  <si>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</si>
  <si>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</si>
  <si>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</si>
  <si>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</si>
  <si>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</si>
  <si>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</si>
  <si>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</si>
  <si>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</si>
  <si>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</si>
  <si>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</si>
  <si>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</si>
  <si>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</si>
  <si>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</si>
  <si>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</si>
  <si>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</si>
  <si>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</si>
  <si>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</si>
  <si>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</si>
  <si>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</si>
  <si>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</si>
  <si>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</si>
  <si>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</si>
  <si>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</si>
  <si>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</si>
  <si>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</si>
  <si>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</si>
  <si>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</si>
  <si>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</si>
  <si>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</si>
  <si>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</si>
  <si>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</si>
  <si>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</si>
  <si>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</si>
  <si>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</si>
  <si>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</si>
  <si>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</si>
  <si>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</si>
  <si>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</si>
  <si>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</si>
  <si>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</si>
  <si>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</si>
  <si>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</si>
  <si>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</si>
  <si>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</si>
  <si>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</si>
  <si>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</si>
  <si>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</si>
  <si>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</si>
  <si>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</si>
  <si>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</si>
  <si>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</si>
  <si>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</si>
  <si>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</si>
  <si>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</si>
  <si>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</si>
  <si>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</si>
  <si>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</si>
  <si>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</si>
  <si>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</si>
  <si>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</si>
  <si>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</si>
  <si>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</si>
  <si>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</si>
  <si>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</si>
  <si>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</si>
  <si>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</si>
  <si>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</si>
  <si>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</si>
  <si>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</si>
  <si>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</si>
  <si>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</si>
  <si>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</si>
  <si>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</si>
  <si>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</si>
  <si>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</si>
  <si>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</si>
  <si>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</si>
  <si>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</si>
  <si>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</si>
  <si>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</si>
  <si>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</si>
  <si>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</si>
  <si>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</si>
  <si>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</si>
  <si>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</si>
  <si>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</si>
  <si>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</si>
  <si>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</si>
  <si>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</si>
  <si>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</si>
  <si>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</si>
  <si>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</si>
  <si>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</si>
  <si>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</si>
  <si>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</si>
  <si>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</si>
  <si>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</si>
  <si>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</si>
  <si>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</si>
  <si>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</si>
  <si>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</si>
  <si>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</si>
  <si>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</si>
  <si>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</si>
  <si>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</si>
  <si>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</si>
  <si>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</si>
  <si>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</si>
  <si>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</si>
  <si>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</si>
  <si>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</si>
  <si>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</si>
  <si>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</si>
  <si>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</si>
  <si>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</si>
  <si>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</si>
  <si>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</si>
  <si>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</si>
  <si>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</si>
  <si>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</si>
  <si>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</si>
  <si>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</si>
  <si>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</si>
  <si>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</si>
  <si>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</si>
  <si>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</si>
  <si>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</si>
  <si>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</si>
  <si>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</si>
  <si>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</si>
  <si>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</si>
  <si>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</si>
  <si>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</si>
  <si>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</si>
  <si>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</si>
  <si>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</si>
  <si>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</si>
  <si>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</si>
  <si>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</si>
  <si>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</si>
  <si>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</si>
  <si>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</si>
  <si>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</si>
  <si>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</si>
  <si>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</si>
  <si>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</si>
  <si>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</si>
  <si>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</si>
  <si>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</si>
  <si>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</si>
  <si>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</si>
  <si>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</si>
  <si>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</si>
  <si>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</si>
  <si>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</si>
  <si>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</si>
  <si>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</si>
  <si>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</si>
  <si>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</si>
  <si>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</si>
  <si>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</si>
  <si>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</si>
  <si>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</si>
  <si>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</si>
  <si>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</si>
  <si>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</si>
  <si>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</si>
  <si>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</si>
  <si>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</si>
  <si>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</si>
  <si>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</si>
  <si>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</si>
  <si>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</si>
  <si>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</si>
  <si>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</si>
  <si>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</si>
  <si>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</si>
  <si>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</si>
  <si>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</si>
  <si>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</si>
  <si>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</si>
  <si>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</si>
  <si>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</si>
  <si>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</si>
  <si>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</si>
  <si>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</si>
  <si>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</si>
  <si>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</si>
  <si>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</si>
  <si>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</si>
  <si>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</si>
  <si>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</si>
  <si>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</si>
  <si>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</si>
  <si>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</si>
  <si>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</si>
  <si>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</si>
  <si>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</si>
  <si>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</si>
  <si>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</si>
  <si>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</si>
  <si>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</si>
  <si>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</si>
  <si>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</si>
  <si>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</si>
  <si>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</si>
  <si>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</si>
  <si>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</si>
  <si>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</si>
  <si>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</si>
  <si>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</si>
  <si>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</si>
  <si>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</si>
  <si>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</si>
  <si>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</si>
  <si>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</si>
  <si>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</si>
  <si>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</si>
  <si>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</si>
  <si>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</si>
  <si>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</si>
  <si>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</si>
  <si>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</si>
  <si>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</si>
  <si>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</si>
  <si>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</si>
  <si>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</si>
  <si>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</si>
  <si>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</si>
  <si>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</si>
  <si>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</si>
  <si>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</si>
  <si>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</si>
  <si>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</si>
  <si>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</si>
  <si>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</si>
  <si>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</si>
  <si>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</si>
  <si>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</si>
  <si>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</si>
  <si>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</si>
  <si>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</si>
  <si>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</si>
  <si>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</si>
  <si>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</si>
  <si>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</si>
  <si>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</si>
  <si>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</si>
  <si>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</si>
  <si>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</si>
  <si>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</si>
  <si>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</si>
  <si>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</si>
  <si>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</si>
  <si>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</si>
  <si>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</si>
  <si>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</si>
  <si>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</si>
  <si>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</si>
  <si>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</si>
  <si>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</si>
  <si>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</si>
  <si>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</si>
  <si>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</si>
  <si>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</si>
  <si>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</si>
  <si>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</si>
  <si>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</si>
  <si>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</si>
  <si>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</si>
  <si>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</si>
  <si>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</si>
  <si>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</si>
  <si>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</si>
  <si>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</si>
  <si>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</si>
  <si>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</si>
  <si>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</si>
  <si>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</si>
  <si>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</si>
  <si>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</si>
  <si>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</si>
  <si>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</si>
  <si>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</si>
  <si>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</si>
  <si>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</si>
  <si>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</si>
  <si>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</si>
  <si>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</si>
  <si>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</si>
  <si>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</si>
  <si>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</si>
  <si>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</si>
  <si>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</si>
  <si>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</si>
  <si>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</si>
  <si>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</si>
  <si>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</si>
  <si>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</si>
  <si>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</si>
  <si>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</si>
  <si>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</si>
  <si>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</si>
  <si>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</si>
  <si>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</si>
  <si>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</si>
  <si>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</si>
  <si>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</si>
  <si>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</si>
  <si>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</si>
  <si>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</si>
  <si>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</si>
  <si>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</si>
  <si>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</si>
  <si>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</si>
  <si>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</si>
  <si>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</si>
  <si>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</si>
  <si>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</si>
  <si>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</si>
  <si>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</si>
  <si>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</si>
  <si>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</si>
  <si>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</si>
  <si>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</si>
  <si>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</si>
  <si>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</si>
  <si>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</si>
  <si>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</si>
  <si>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</si>
  <si>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</si>
  <si>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</si>
  <si>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</si>
  <si>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</si>
  <si>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</si>
  <si>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</si>
  <si>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</si>
  <si>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</si>
  <si>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</si>
  <si>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</si>
  <si>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</si>
  <si>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</si>
  <si>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</si>
  <si>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</si>
  <si>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</si>
  <si>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</si>
  <si>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</si>
  <si>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</si>
  <si>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</si>
  <si>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</si>
  <si>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</si>
  <si>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</si>
  <si>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</si>
  <si>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</si>
  <si>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</si>
  <si>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</si>
  <si>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</si>
  <si>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</si>
  <si>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</si>
  <si>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</si>
  <si>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</si>
  <si>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</si>
  <si>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</si>
  <si>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</si>
  <si>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</si>
  <si>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</si>
  <si>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</si>
  <si>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</si>
  <si>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</si>
  <si>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</si>
  <si>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</si>
  <si>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</si>
  <si>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</si>
  <si>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</si>
  <si>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</si>
  <si>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</si>
  <si>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</si>
  <si>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</si>
  <si>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</si>
  <si>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</si>
  <si>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</si>
  <si>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</si>
  <si>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</si>
  <si>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</si>
  <si>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</si>
  <si>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</si>
  <si>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</si>
  <si>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</si>
  <si>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</si>
  <si>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</si>
  <si>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</si>
  <si>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</si>
  <si>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</si>
  <si>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</si>
  <si>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</si>
  <si>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</si>
  <si>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</si>
  <si>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</si>
  <si>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</si>
  <si>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</si>
  <si>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</si>
  <si>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</si>
  <si>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</si>
  <si>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</si>
  <si>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</si>
  <si>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</si>
  <si>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</si>
  <si>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</si>
  <si>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</si>
  <si>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</si>
  <si>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</si>
  <si>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</si>
  <si>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</si>
  <si>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</si>
  <si>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</si>
  <si>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</si>
  <si>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</si>
  <si>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</si>
  <si>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</si>
  <si>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</si>
  <si>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</si>
  <si>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</si>
  <si>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</si>
  <si>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</si>
  <si>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</si>
  <si>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</si>
  <si>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</si>
  <si>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</si>
  <si>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</si>
  <si>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</si>
  <si>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</si>
  <si>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</si>
  <si>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</si>
  <si>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</si>
  <si>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</si>
  <si>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</si>
  <si>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</si>
  <si>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</si>
  <si>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</si>
  <si>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</si>
  <si>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</si>
  <si>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</si>
  <si>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</si>
  <si>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</si>
  <si>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</si>
  <si>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</si>
  <si>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</si>
  <si>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</si>
  <si>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</si>
  <si>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</si>
  <si>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</si>
  <si>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</si>
  <si>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</si>
  <si>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</si>
  <si>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</si>
  <si>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</si>
  <si>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</si>
  <si>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</si>
  <si>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</si>
  <si>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</si>
  <si>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</si>
  <si>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</si>
  <si>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</si>
  <si>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</si>
  <si>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</si>
  <si>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</si>
  <si>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</si>
  <si>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</si>
  <si>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</si>
  <si>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</si>
  <si>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</si>
  <si>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</si>
  <si>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</si>
  <si>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</si>
  <si>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</si>
  <si>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</si>
  <si>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</si>
  <si>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</si>
  <si>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</si>
  <si>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</si>
  <si>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</si>
  <si>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</si>
  <si>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</si>
  <si>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</si>
  <si>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</si>
  <si>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</si>
  <si>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</si>
  <si>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</si>
  <si>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</si>
  <si>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</si>
  <si>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</si>
  <si>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</si>
  <si>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</si>
  <si>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</si>
  <si>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</si>
  <si>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</si>
  <si>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</si>
  <si>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</si>
  <si>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</si>
  <si>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</si>
  <si>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</si>
  <si>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</si>
  <si>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</si>
  <si>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</si>
  <si>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</si>
  <si>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</si>
  <si>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</si>
  <si>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</si>
  <si>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</si>
  <si>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</si>
  <si>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</si>
  <si>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</si>
  <si>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</si>
  <si>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</si>
  <si>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</si>
  <si>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</si>
  <si>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</si>
  <si>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</si>
  <si>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</si>
  <si>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</si>
  <si>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</si>
  <si>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</si>
  <si>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</si>
  <si>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</si>
  <si>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</si>
  <si>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</si>
  <si>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</si>
  <si>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</si>
  <si>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</si>
  <si>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</si>
  <si>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</si>
  <si>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</si>
  <si>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</si>
  <si>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</si>
  <si>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</si>
  <si>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</si>
  <si>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</si>
  <si>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</si>
  <si>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</si>
  <si>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</si>
  <si>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</si>
  <si>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</si>
  <si>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</si>
  <si>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</si>
  <si>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</si>
  <si>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</si>
  <si>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</si>
  <si>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</si>
  <si>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</si>
  <si>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</si>
  <si>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</si>
  <si>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</si>
  <si>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</si>
  <si>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</si>
  <si>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</si>
  <si>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</si>
  <si>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</si>
  <si>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</si>
  <si>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</si>
  <si>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</si>
  <si>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</si>
  <si>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</si>
  <si>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</si>
  <si>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</si>
  <si>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</si>
  <si>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</si>
  <si>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</si>
  <si>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</si>
  <si>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</si>
  <si>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</si>
  <si>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</si>
  <si>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</si>
  <si>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</si>
  <si>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</si>
  <si>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</si>
  <si>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</si>
  <si>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</si>
  <si>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</si>
  <si>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</si>
  <si>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</si>
  <si>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</si>
  <si>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</si>
  <si>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</si>
  <si>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</si>
  <si>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</si>
  <si>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</si>
  <si>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</si>
  <si>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</si>
  <si>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</si>
  <si>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</si>
  <si>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</si>
  <si>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</si>
  <si>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</si>
  <si>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</si>
  <si>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</si>
  <si>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</si>
  <si>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</si>
  <si>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</si>
  <si>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</si>
  <si>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</si>
  <si>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</si>
  <si>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</si>
  <si>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</si>
  <si>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</si>
  <si>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</si>
  <si>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</si>
  <si>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</si>
  <si>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</si>
  <si>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</si>
  <si>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</si>
  <si>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</si>
  <si>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</si>
  <si>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</si>
  <si>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</si>
  <si>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</si>
  <si>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</si>
  <si>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</si>
  <si>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</si>
  <si>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</si>
  <si>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</si>
  <si>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</si>
  <si>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</si>
  <si>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</si>
  <si>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</si>
  <si>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</si>
  <si>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</si>
  <si>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</si>
  <si>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</si>
  <si>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</si>
  <si>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</si>
  <si>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</si>
  <si>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</si>
  <si>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</si>
  <si>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</si>
  <si>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</si>
  <si>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</si>
  <si>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</si>
  <si>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</si>
  <si>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</si>
  <si>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</si>
  <si>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</si>
  <si>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</si>
  <si>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</si>
  <si>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</si>
  <si>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</si>
  <si>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</si>
  <si>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</si>
  <si>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</si>
  <si>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</si>
  <si>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</si>
  <si>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</si>
  <si>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</si>
  <si>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</si>
  <si>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</si>
  <si>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</si>
  <si>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</si>
  <si>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</si>
  <si>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</si>
  <si>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</si>
  <si>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</si>
  <si>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</si>
  <si>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</si>
  <si>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</si>
  <si>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</si>
  <si>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</si>
  <si>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</si>
  <si>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</si>
  <si>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</si>
  <si>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</si>
  <si>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</si>
  <si>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</si>
  <si>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</si>
  <si>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</si>
  <si>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</si>
  <si>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</si>
  <si>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</si>
  <si>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</si>
  <si>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</si>
  <si>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</si>
  <si>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</si>
  <si>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</si>
  <si>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</si>
  <si>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</si>
  <si>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</si>
  <si>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</si>
  <si>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</si>
  <si>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</si>
  <si>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</si>
  <si>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</si>
  <si>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</si>
  <si>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</si>
  <si>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</si>
  <si>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</si>
  <si>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</si>
  <si>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</si>
  <si>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</si>
  <si>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</si>
  <si>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</si>
  <si>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</si>
  <si>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</si>
  <si>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</si>
  <si>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</si>
  <si>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</si>
  <si>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</si>
  <si>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</si>
  <si>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</si>
  <si>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</si>
  <si>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</si>
  <si>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</si>
  <si>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</si>
  <si>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</si>
  <si>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</si>
  <si>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</si>
  <si>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</si>
  <si>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</si>
  <si>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</si>
  <si>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</si>
  <si>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</si>
  <si>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</si>
  <si>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</si>
  <si>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</si>
  <si>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</si>
  <si>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</si>
  <si>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</si>
  <si>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</si>
  <si>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</si>
  <si>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</si>
  <si>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</si>
  <si>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</si>
  <si>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</si>
  <si>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</si>
  <si>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</si>
  <si>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</si>
  <si>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</si>
  <si>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</si>
  <si>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</si>
  <si>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</si>
  <si>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</si>
  <si>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</si>
  <si>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</si>
  <si>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</si>
  <si>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</si>
  <si>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</si>
  <si>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</si>
  <si>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</si>
  <si>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</si>
  <si>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</si>
  <si>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</si>
  <si>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</si>
  <si>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</si>
  <si>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</si>
  <si>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</si>
  <si>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</si>
  <si>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</si>
  <si>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</si>
  <si>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</si>
  <si>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</si>
  <si>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</si>
  <si>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</si>
  <si>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</si>
  <si>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</si>
  <si>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</si>
  <si>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</si>
  <si>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</si>
  <si>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</si>
  <si>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</si>
  <si>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</si>
  <si>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</si>
  <si>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</si>
  <si>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</si>
  <si>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</si>
  <si>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</si>
  <si>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</si>
  <si>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</si>
  <si>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</si>
  <si>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</si>
  <si>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</si>
  <si>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</si>
  <si>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</si>
  <si>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</si>
  <si>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</si>
  <si>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</si>
  <si>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</si>
  <si>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</si>
  <si>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</si>
  <si>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</si>
  <si>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</si>
  <si>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</si>
  <si>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</si>
  <si>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</si>
  <si>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</si>
  <si>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</si>
  <si>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</si>
  <si>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</si>
  <si>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</si>
  <si>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</si>
  <si>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</si>
  <si>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</si>
  <si>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</si>
  <si>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</si>
  <si>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</si>
  <si>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</si>
  <si>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</si>
  <si>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</si>
  <si>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</si>
  <si>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</si>
  <si>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</si>
  <si>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</si>
  <si>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</si>
  <si>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</si>
  <si>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</si>
  <si>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</si>
  <si>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</si>
  <si>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</si>
  <si>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</si>
  <si>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</si>
  <si>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</si>
  <si>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</si>
  <si>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</si>
  <si>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</si>
  <si>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</si>
  <si>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</si>
  <si>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</si>
  <si>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</si>
  <si>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</si>
  <si>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</si>
  <si>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</si>
  <si>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</si>
  <si>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</si>
  <si>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</si>
  <si>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</si>
  <si>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</si>
  <si>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</si>
  <si>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</si>
  <si>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</si>
  <si>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</si>
  <si>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</si>
  <si>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</si>
  <si>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</si>
  <si>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</si>
  <si>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</si>
  <si>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</si>
  <si>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</si>
  <si>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</si>
  <si>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</si>
  <si>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</si>
  <si>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</si>
  <si>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</si>
  <si>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</si>
  <si>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</si>
  <si>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</si>
  <si>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</si>
  <si>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</si>
  <si>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</si>
  <si>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</si>
  <si>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</si>
  <si>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</si>
  <si>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</si>
  <si>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</si>
  <si>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</si>
  <si>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</si>
  <si>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</si>
  <si>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</si>
  <si>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</si>
  <si>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</si>
  <si>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</si>
  <si>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</si>
  <si>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</si>
  <si>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</si>
  <si>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</si>
  <si>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</si>
  <si>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</si>
  <si>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</si>
  <si>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</si>
  <si>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</si>
  <si>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</si>
  <si>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</si>
  <si>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</si>
  <si>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</si>
  <si>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</si>
  <si>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</si>
  <si>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</si>
  <si>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</si>
  <si>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</si>
  <si>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</si>
  <si>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</si>
  <si>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</si>
  <si>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</si>
  <si>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</si>
  <si>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</si>
  <si>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</si>
  <si>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</si>
  <si>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</si>
  <si>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</si>
  <si>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</si>
  <si>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</si>
  <si>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</si>
  <si>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</si>
  <si>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</si>
  <si>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</si>
  <si>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</si>
  <si>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</si>
  <si>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</si>
  <si>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</si>
  <si>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</si>
  <si>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</si>
  <si>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</si>
  <si>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</si>
  <si>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</si>
  <si>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</si>
  <si>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</si>
  <si>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</si>
  <si>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</si>
  <si>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</si>
  <si>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</si>
  <si>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</si>
  <si>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</si>
  <si>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</si>
  <si>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</si>
  <si>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</si>
  <si>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</si>
  <si>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</si>
  <si>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</si>
  <si>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</si>
  <si>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</si>
  <si>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</si>
  <si>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</si>
  <si>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</si>
  <si>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</si>
  <si>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</si>
  <si>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</si>
  <si>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</si>
  <si>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</si>
  <si>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</si>
  <si>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</si>
  <si>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</si>
  <si>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</si>
  <si>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</si>
  <si>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</si>
  <si>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</si>
  <si>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</si>
  <si>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</si>
  <si>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</si>
  <si>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</si>
  <si>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</si>
  <si>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</si>
  <si>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</si>
  <si>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</si>
  <si>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</si>
  <si>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</si>
  <si>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</si>
  <si>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</si>
  <si>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</si>
  <si>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</si>
  <si>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</si>
  <si>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</si>
  <si>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</si>
  <si>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</si>
  <si>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</si>
  <si>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</si>
  <si>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</si>
  <si>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</si>
  <si>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</si>
  <si>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</si>
  <si>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</si>
  <si>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</si>
  <si>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</si>
  <si>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</si>
  <si>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</si>
  <si>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</si>
  <si>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</si>
  <si>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</si>
  <si>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</si>
  <si>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</si>
  <si>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</si>
  <si>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</si>
  <si>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</si>
  <si>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</si>
  <si>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</si>
  <si>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</si>
  <si>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</si>
  <si>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</si>
  <si>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</si>
  <si>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</si>
  <si>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</si>
  <si>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</si>
  <si>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</si>
  <si>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</si>
  <si>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</si>
  <si>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</si>
  <si>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</si>
  <si>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</si>
  <si>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</si>
  <si>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</si>
  <si>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</si>
  <si>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</si>
  <si>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</si>
  <si>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</si>
  <si>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</si>
  <si>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</si>
  <si>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</si>
  <si>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</si>
  <si>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</si>
  <si>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</si>
  <si>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</si>
  <si>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</si>
  <si>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</si>
  <si>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</si>
  <si>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</si>
  <si>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</si>
  <si>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</si>
  <si>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</si>
  <si>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</si>
  <si>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</si>
  <si>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</si>
  <si>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</si>
  <si>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</si>
  <si>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</si>
  <si>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</si>
  <si>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</si>
  <si>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</si>
  <si>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</si>
  <si>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</si>
  <si>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</si>
  <si>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</si>
  <si>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</si>
  <si>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</si>
  <si>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</si>
  <si>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</si>
  <si>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</si>
  <si>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</si>
  <si>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</si>
  <si>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</si>
  <si>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</si>
  <si>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</si>
  <si>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</si>
  <si>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</si>
  <si>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</si>
  <si>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</si>
  <si>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</si>
  <si>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</si>
  <si>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</si>
  <si>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</si>
  <si>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</si>
  <si>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</si>
  <si>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</si>
  <si>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</si>
  <si>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</si>
  <si>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</si>
  <si>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</si>
  <si>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</si>
  <si>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</si>
  <si>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</si>
  <si>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</si>
  <si>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</si>
  <si>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</si>
  <si>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</si>
  <si>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</si>
  <si>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</si>
  <si>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</si>
  <si>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</si>
  <si>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</si>
  <si>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</si>
  <si>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</si>
  <si>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</si>
  <si>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</si>
  <si>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</si>
  <si>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</si>
  <si>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</si>
  <si>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</si>
  <si>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</si>
  <si>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</si>
  <si>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</si>
  <si>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</si>
  <si>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</si>
  <si>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</si>
  <si>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</si>
  <si>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</si>
  <si>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</si>
  <si>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</si>
  <si>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</si>
  <si>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</si>
  <si>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</si>
  <si>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</si>
  <si>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</si>
  <si>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</si>
  <si>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</si>
  <si>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</si>
  <si>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</si>
  <si>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</si>
  <si>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</si>
  <si>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</si>
  <si>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</si>
  <si>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</si>
  <si>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</si>
  <si>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</si>
  <si>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</si>
  <si>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</si>
  <si>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</si>
  <si>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</si>
  <si>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</si>
  <si>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</si>
  <si>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</si>
  <si>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</si>
  <si>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</si>
  <si>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</si>
  <si>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</si>
  <si>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</si>
  <si>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</si>
  <si>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</si>
  <si>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</si>
  <si>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</si>
  <si>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</si>
  <si>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</si>
  <si>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</si>
  <si>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</si>
  <si>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</si>
  <si>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</si>
  <si>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</si>
  <si>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</si>
  <si>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</si>
  <si>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</si>
  <si>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</si>
  <si>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</si>
  <si>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</si>
  <si>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</si>
  <si>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</si>
  <si>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</si>
  <si>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</si>
  <si>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</si>
  <si>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</si>
  <si>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</si>
  <si>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</si>
  <si>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</si>
  <si>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</si>
  <si>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</si>
  <si>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</si>
  <si>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</si>
  <si>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</si>
  <si>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</si>
  <si>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</si>
  <si>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</si>
  <si>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</si>
  <si>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</si>
  <si>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</si>
  <si>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</si>
  <si>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</si>
  <si>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</si>
  <si>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</si>
  <si>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</si>
  <si>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</si>
  <si>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</si>
  <si>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</si>
  <si>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</si>
  <si>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</si>
  <si>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</si>
  <si>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</si>
  <si>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</si>
  <si>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</si>
  <si>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</si>
  <si>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</si>
  <si>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</si>
  <si>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</si>
  <si>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</si>
  <si>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</si>
  <si>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</si>
  <si>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</si>
  <si>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</si>
  <si>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</si>
  <si>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</si>
  <si>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</si>
  <si>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</si>
  <si>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</si>
  <si>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</si>
  <si>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</si>
  <si>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</si>
  <si>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</si>
  <si>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</si>
  <si>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</si>
  <si>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</si>
  <si>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</si>
  <si>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</si>
  <si>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</si>
  <si>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</si>
  <si>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</si>
  <si>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</si>
  <si>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</si>
  <si>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</si>
  <si>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</si>
  <si>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</si>
  <si>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</si>
  <si>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</si>
  <si>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</si>
  <si>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</si>
  <si>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</si>
  <si>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</si>
  <si>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</si>
  <si>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</si>
  <si>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</si>
  <si>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</si>
  <si>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</si>
  <si>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</si>
  <si>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</si>
  <si>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</si>
  <si>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</si>
  <si>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</si>
  <si>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</si>
  <si>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</si>
  <si>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</si>
  <si>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</si>
  <si>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</si>
  <si>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</si>
  <si>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</si>
  <si>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</si>
  <si>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</si>
  <si>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</si>
  <si>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</si>
  <si>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</si>
  <si>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</si>
  <si>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</si>
  <si>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</si>
  <si>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</si>
  <si>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</si>
  <si>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</si>
  <si>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</si>
  <si>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</si>
  <si>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</si>
  <si>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</si>
  <si>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</si>
  <si>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</si>
  <si>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</si>
  <si>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</si>
  <si>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</si>
  <si>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</si>
  <si>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</si>
  <si>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</si>
  <si>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</si>
  <si>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</si>
  <si>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</si>
  <si>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</si>
  <si>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</si>
  <si>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</si>
  <si>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</si>
  <si>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</si>
  <si>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</si>
  <si>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</si>
  <si>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</si>
  <si>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</si>
  <si>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</si>
  <si>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</si>
  <si>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</si>
  <si>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</si>
  <si>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</si>
  <si>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</si>
  <si>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</si>
  <si>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</si>
  <si>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</si>
  <si>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</si>
  <si>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</si>
  <si>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</si>
  <si>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</si>
  <si>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</si>
  <si>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</si>
  <si>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</si>
  <si>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</si>
  <si>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</si>
  <si>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</si>
  <si>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</si>
  <si>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</si>
  <si>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</si>
  <si>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</si>
  <si>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</si>
  <si>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</si>
  <si>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</si>
  <si>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</si>
  <si>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</si>
  <si>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</si>
  <si>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</si>
  <si>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</si>
  <si>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</si>
  <si>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</si>
  <si>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</si>
  <si>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</si>
  <si>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</si>
  <si>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</si>
  <si>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</si>
  <si>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</si>
  <si>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</si>
  <si>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</si>
  <si>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</si>
  <si>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</si>
  <si>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</si>
  <si>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</si>
  <si>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</si>
  <si>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</si>
  <si>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</si>
  <si>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</si>
  <si>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</si>
  <si>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</si>
  <si>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</si>
  <si>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</si>
  <si>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</si>
  <si>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</si>
  <si>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</si>
  <si>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</si>
  <si>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</si>
  <si>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</si>
  <si>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</si>
  <si>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</si>
  <si>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</si>
  <si>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</si>
  <si>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</si>
  <si>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</si>
  <si>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</si>
  <si>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</si>
  <si>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</si>
  <si>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</si>
  <si>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</si>
  <si>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</si>
  <si>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</si>
  <si>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</si>
  <si>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</si>
  <si>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</si>
  <si>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</si>
  <si>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</si>
  <si>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</si>
  <si>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</si>
  <si>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</si>
  <si>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</si>
  <si>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</si>
  <si>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</si>
  <si>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</si>
  <si>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</si>
  <si>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</si>
  <si>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</si>
  <si>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</si>
  <si>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</si>
  <si>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</si>
  <si>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</si>
  <si>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</si>
  <si>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</si>
  <si>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</si>
  <si>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</si>
  <si>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</si>
  <si>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</si>
  <si>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</si>
  <si>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</si>
  <si>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</si>
  <si>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</si>
  <si>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</si>
  <si>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</si>
  <si>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</si>
  <si>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</si>
  <si>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</si>
  <si>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</si>
  <si>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</si>
  <si>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</si>
  <si>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</si>
  <si>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</si>
  <si>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</si>
  <si>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</si>
  <si>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</si>
  <si>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</si>
  <si>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</si>
  <si>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</si>
  <si>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</si>
  <si>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</si>
  <si>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</si>
  <si>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</si>
  <si>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</si>
  <si>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</si>
  <si>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</si>
  <si>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</si>
  <si>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</si>
  <si>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</si>
  <si>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</si>
  <si>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</si>
  <si>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</si>
  <si>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</si>
  <si>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</si>
  <si>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</si>
  <si>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</si>
  <si>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</si>
  <si>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</si>
  <si>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</si>
  <si>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</si>
  <si>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</si>
  <si>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</si>
  <si>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</si>
  <si>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</si>
  <si>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</si>
  <si>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</si>
  <si>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</si>
  <si>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</si>
  <si>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</si>
  <si>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</si>
  <si>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</si>
  <si>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</si>
  <si>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</si>
  <si>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</si>
  <si>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</si>
  <si>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</si>
  <si>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</si>
  <si>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</si>
  <si>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</si>
  <si>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</si>
  <si>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</si>
  <si>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</si>
  <si>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</si>
  <si>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</si>
  <si>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</si>
  <si>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</si>
  <si>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</si>
  <si>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</si>
  <si>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</si>
  <si>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</si>
  <si>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</si>
  <si>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</si>
  <si>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</si>
  <si>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</si>
  <si>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</si>
  <si>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</si>
  <si>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</si>
  <si>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</si>
  <si>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</si>
  <si>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</si>
  <si>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</si>
  <si>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</si>
  <si>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</si>
  <si>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</si>
  <si>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</si>
  <si>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</si>
  <si>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</si>
  <si>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</si>
  <si>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</si>
  <si>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</si>
  <si>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</si>
  <si>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</si>
  <si>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</si>
  <si>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</si>
  <si>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</si>
  <si>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</si>
  <si>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</si>
  <si>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</si>
  <si>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</si>
  <si>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</si>
  <si>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</si>
  <si>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</si>
  <si>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</si>
  <si>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</si>
  <si>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</si>
  <si>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</si>
  <si>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</si>
  <si>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</si>
  <si>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</si>
  <si>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</si>
  <si>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</si>
  <si>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</si>
  <si>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</si>
  <si>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</si>
  <si>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</si>
  <si>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</si>
  <si>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</si>
  <si>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</si>
  <si>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</si>
  <si>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</si>
  <si>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</si>
  <si>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</si>
  <si>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</si>
  <si>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</si>
  <si>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</si>
  <si>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</si>
  <si>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</si>
  <si>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</si>
  <si>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</si>
  <si>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</si>
  <si>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</si>
  <si>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</si>
  <si>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</si>
  <si>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</si>
  <si>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</si>
  <si>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</si>
  <si>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</si>
  <si>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</si>
  <si>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</si>
  <si>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</si>
  <si>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</si>
  <si>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</si>
  <si>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</si>
  <si>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</si>
  <si>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</si>
  <si>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</si>
  <si>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</si>
  <si>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</si>
  <si>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</si>
  <si>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</si>
  <si>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</si>
  <si>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</si>
  <si>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</si>
  <si>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</si>
  <si>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</si>
  <si>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</si>
  <si>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</si>
  <si>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</si>
  <si>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</si>
  <si>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</si>
  <si>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</si>
  <si>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</si>
  <si>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</si>
  <si>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</si>
  <si>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</si>
  <si>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</si>
  <si>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</si>
  <si>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</si>
  <si>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</si>
  <si>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</si>
  <si>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</si>
  <si>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</si>
  <si>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</si>
  <si>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</si>
  <si>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</si>
  <si>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</si>
  <si>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</si>
  <si>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</si>
  <si>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</si>
  <si>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</si>
  <si>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</si>
  <si>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</si>
  <si>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</si>
  <si>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</si>
  <si>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</si>
  <si>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</si>
  <si>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</si>
  <si>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</si>
  <si>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</si>
  <si>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</si>
  <si>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</si>
  <si>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</si>
  <si>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</si>
  <si>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</si>
  <si>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</si>
  <si>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</si>
  <si>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</si>
  <si>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</si>
  <si>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</si>
  <si>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</si>
  <si>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</si>
  <si>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</si>
  <si>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</si>
  <si>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</si>
  <si>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</si>
  <si>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</si>
  <si>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</si>
  <si>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</si>
  <si>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</si>
  <si>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</si>
  <si>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</si>
  <si>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</si>
  <si>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</si>
  <si>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</si>
  <si>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</si>
  <si>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</si>
  <si>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</si>
  <si>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</si>
  <si>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</si>
  <si>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</si>
  <si>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</si>
  <si>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</si>
  <si>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</si>
  <si>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</si>
  <si>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</si>
  <si>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</si>
  <si>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</si>
  <si>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</si>
  <si>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</si>
  <si>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</si>
  <si>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</si>
  <si>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</si>
  <si>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</si>
  <si>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</si>
  <si>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</si>
  <si>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</si>
  <si>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</si>
  <si>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</si>
  <si>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</si>
  <si>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</si>
  <si>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</si>
  <si>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</si>
  <si>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</si>
  <si>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</si>
  <si>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</si>
  <si>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</si>
  <si>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</si>
  <si>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</si>
  <si>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</si>
  <si>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</si>
  <si>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</si>
  <si>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</si>
  <si>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</si>
  <si>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</si>
  <si>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</si>
  <si>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</si>
  <si>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</si>
  <si>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</si>
  <si>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</si>
  <si>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</si>
  <si>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</si>
  <si>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</si>
  <si>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</si>
  <si>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</si>
  <si>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</si>
  <si>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</si>
  <si>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</si>
  <si>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</si>
  <si>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</si>
  <si>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</si>
  <si>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</si>
  <si>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</si>
  <si>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</si>
  <si>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</si>
  <si>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</si>
  <si>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</si>
  <si>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</si>
  <si>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</si>
  <si>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</si>
  <si>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</si>
  <si>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</si>
  <si>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</si>
  <si>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</si>
  <si>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</si>
  <si>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</si>
  <si>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</si>
  <si>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</si>
  <si>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</si>
  <si>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</si>
  <si>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</si>
  <si>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</si>
  <si>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</si>
  <si>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</si>
  <si>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</si>
  <si>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</si>
  <si>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</si>
  <si>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</si>
  <si>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</si>
  <si>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</si>
  <si>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</si>
  <si>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</si>
  <si>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</si>
  <si>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</si>
  <si>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</si>
  <si>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</si>
  <si>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</si>
  <si>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</si>
  <si>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</si>
  <si>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</si>
  <si>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</si>
  <si>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</si>
  <si>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</si>
  <si>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</si>
  <si>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</si>
  <si>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</si>
  <si>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</si>
  <si>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</si>
  <si>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</si>
  <si>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</si>
  <si>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</si>
  <si>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</si>
  <si>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</si>
  <si>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</si>
  <si>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</si>
  <si>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</si>
  <si>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</si>
  <si>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</si>
  <si>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</si>
  <si>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</si>
  <si>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</si>
  <si>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</si>
  <si>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</si>
  <si>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</si>
  <si>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</si>
  <si>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</si>
  <si>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</si>
  <si>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</si>
  <si>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</si>
  <si>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</si>
  <si>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</si>
  <si>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</si>
  <si>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</si>
  <si>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</si>
  <si>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</si>
  <si>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</si>
  <si>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</si>
  <si>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</si>
  <si>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</si>
  <si>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</si>
  <si>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</si>
  <si>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</si>
  <si>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</si>
  <si>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</si>
  <si>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</si>
  <si>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</si>
  <si>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</si>
  <si>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</si>
  <si>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</si>
  <si>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</si>
  <si>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</si>
  <si>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</si>
  <si>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</si>
  <si>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</si>
  <si>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</si>
  <si>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</si>
  <si>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</si>
  <si>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</si>
  <si>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</si>
  <si>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</si>
  <si>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</si>
  <si>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</si>
  <si>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</si>
  <si>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</si>
  <si>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</si>
  <si>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</si>
  <si>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</si>
  <si>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</si>
  <si>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</si>
  <si>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</si>
  <si>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</si>
  <si>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</si>
  <si>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</si>
  <si>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</si>
  <si>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</si>
  <si>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</si>
  <si>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</si>
  <si>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</si>
  <si>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</si>
  <si>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</si>
  <si>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</si>
  <si>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</si>
  <si>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</si>
  <si>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</si>
  <si>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</si>
  <si>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</si>
  <si>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</si>
  <si>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</si>
  <si>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</si>
  <si>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</si>
  <si>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</si>
  <si>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</si>
  <si>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</si>
  <si>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</si>
  <si>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</si>
  <si>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</si>
  <si>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</si>
  <si>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</si>
  <si>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</si>
  <si>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</si>
  <si>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</si>
  <si>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</si>
  <si>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</si>
  <si>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</si>
  <si>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</si>
  <si>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</si>
  <si>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</si>
  <si>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</si>
  <si>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</si>
  <si>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</si>
  <si>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</si>
  <si>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</si>
  <si>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</si>
  <si>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</si>
  <si>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</si>
  <si>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</si>
  <si>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</si>
  <si>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</si>
  <si>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</si>
  <si>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</si>
  <si>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</si>
  <si>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</si>
  <si>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</si>
  <si>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</si>
  <si>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</si>
  <si>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</si>
  <si>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</si>
  <si>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</si>
  <si>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</si>
  <si>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</si>
  <si>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</si>
  <si>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</si>
  <si>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</si>
  <si>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</si>
  <si>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</si>
  <si>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</si>
  <si>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</si>
  <si>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</si>
  <si>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</si>
  <si>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</si>
  <si>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</si>
  <si>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</si>
  <si>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</si>
  <si>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</si>
  <si>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</si>
  <si>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</si>
  <si>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</si>
  <si>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</si>
  <si>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</si>
  <si>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</si>
  <si>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</si>
  <si>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</si>
  <si>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</si>
  <si>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</si>
  <si>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</si>
  <si>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</si>
  <si>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</si>
  <si>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</si>
  <si>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</si>
  <si>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</si>
  <si>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</si>
  <si>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</si>
  <si>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</si>
  <si>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</si>
  <si>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</si>
  <si>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</si>
  <si>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</si>
  <si>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</si>
  <si>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</si>
  <si>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</si>
  <si>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</si>
  <si>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</si>
  <si>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</si>
  <si>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</si>
  <si>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</si>
  <si>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</si>
  <si>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</si>
  <si>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</si>
  <si>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</si>
  <si>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</si>
  <si>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</si>
  <si>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</si>
  <si>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</si>
  <si>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</si>
  <si>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</si>
  <si>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</si>
  <si>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</si>
  <si>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</si>
  <si>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</si>
  <si>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</si>
  <si>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</si>
  <si>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</si>
  <si>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</si>
  <si>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</si>
  <si>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</si>
  <si>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</si>
  <si>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</si>
  <si>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</si>
  <si>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</si>
  <si>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</si>
  <si>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</si>
  <si>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</si>
  <si>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</si>
  <si>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</si>
  <si>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</si>
  <si>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</si>
  <si>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</si>
  <si>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</si>
  <si>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</si>
  <si>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</si>
  <si>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</si>
  <si>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</si>
  <si>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</si>
  <si>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</si>
  <si>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</si>
  <si>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</si>
  <si>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</si>
  <si>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</si>
  <si>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</si>
  <si>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</si>
  <si>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</si>
  <si>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</si>
  <si>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</si>
  <si>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</si>
  <si>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</si>
  <si>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</si>
  <si>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</si>
  <si>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</si>
  <si>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</si>
  <si>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</si>
  <si>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</si>
  <si>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</si>
  <si>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</si>
  <si>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</si>
  <si>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</si>
  <si>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</si>
  <si>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</si>
  <si>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</si>
  <si>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</si>
  <si>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</si>
  <si>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</si>
  <si>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</si>
  <si>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</si>
  <si>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</si>
  <si>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</si>
  <si>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</si>
  <si>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</si>
  <si>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</si>
  <si>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</si>
  <si>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</si>
  <si>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</si>
  <si>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</si>
  <si>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</si>
  <si>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</si>
  <si>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</si>
  <si>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</si>
  <si>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</si>
  <si>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</si>
  <si>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</si>
  <si>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</si>
  <si>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</si>
  <si>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</si>
  <si>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</si>
  <si>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</si>
  <si>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</si>
  <si>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</si>
  <si>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</si>
  <si>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</si>
  <si>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</si>
  <si>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</si>
  <si>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</si>
  <si>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</si>
  <si>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</si>
  <si>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</si>
  <si>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</si>
  <si>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</si>
  <si>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</si>
  <si>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</si>
  <si>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</si>
  <si>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</si>
  <si>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</si>
  <si>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</si>
  <si>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</si>
  <si>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</si>
  <si>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</si>
  <si>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</si>
  <si>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</si>
  <si>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</si>
  <si>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</si>
  <si>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</si>
  <si>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</si>
  <si>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</si>
  <si>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</si>
  <si>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</si>
  <si>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</si>
  <si>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</si>
  <si>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</si>
  <si>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</si>
  <si>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</si>
  <si>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</si>
  <si>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</si>
  <si>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</si>
  <si>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</si>
  <si>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</si>
  <si>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</si>
  <si>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</si>
  <si>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</si>
  <si>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</si>
  <si>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</si>
  <si>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</si>
  <si>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</si>
  <si>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</si>
  <si>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</si>
  <si>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</si>
  <si>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</si>
  <si>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</si>
  <si>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</si>
  <si>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</si>
  <si>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</si>
  <si>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</si>
  <si>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</si>
  <si>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</si>
  <si>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</si>
  <si>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</si>
  <si>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</si>
  <si>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</si>
  <si>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</si>
  <si>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</si>
  <si>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</si>
  <si>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</si>
  <si>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</si>
  <si>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</si>
  <si>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</si>
  <si>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</si>
  <si>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</si>
  <si>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</si>
  <si>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</si>
  <si>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</si>
  <si>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</si>
  <si>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</si>
  <si>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</si>
  <si>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</si>
  <si>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</si>
  <si>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</si>
  <si>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</si>
  <si>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</si>
  <si>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</si>
  <si>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</si>
  <si>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</si>
  <si>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</si>
  <si>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</si>
  <si>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</si>
  <si>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</si>
  <si>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</si>
  <si>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</si>
  <si>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</si>
  <si>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</si>
  <si>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</si>
  <si>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</si>
  <si>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</si>
  <si>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</si>
  <si>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</si>
  <si>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</si>
  <si>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</si>
  <si>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</si>
  <si>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</si>
  <si>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</si>
  <si>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</si>
  <si>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</si>
  <si>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</si>
  <si>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</si>
  <si>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</si>
  <si>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</si>
  <si>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</si>
  <si>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</si>
  <si>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</si>
  <si>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</si>
  <si>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</si>
  <si>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</si>
  <si>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</si>
  <si>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</si>
  <si>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</si>
  <si>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</si>
  <si>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</si>
  <si>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</si>
  <si>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</si>
  <si>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</si>
  <si>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</si>
  <si>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</si>
  <si>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</si>
  <si>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</si>
  <si>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</si>
  <si>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</si>
  <si>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</si>
  <si>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</si>
  <si>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</si>
  <si>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</si>
  <si>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</si>
  <si>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</si>
  <si>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</si>
  <si>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</si>
  <si>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</si>
  <si>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</si>
  <si>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</si>
  <si>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</si>
  <si>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</si>
  <si>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</si>
  <si>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</si>
  <si>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</si>
  <si>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</si>
  <si>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</si>
  <si>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</si>
  <si>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</si>
  <si>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</si>
  <si>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</si>
  <si>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</si>
  <si>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</si>
  <si>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</si>
  <si>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</si>
  <si>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</si>
  <si>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</si>
  <si>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</si>
  <si>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</si>
  <si>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</si>
  <si>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</si>
  <si>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</si>
  <si>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</si>
  <si>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</si>
  <si>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</si>
  <si>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</si>
  <si>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</si>
  <si>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</si>
  <si>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</si>
  <si>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</si>
  <si>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</si>
  <si>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</si>
  <si>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</si>
  <si>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</si>
  <si>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</si>
  <si>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</si>
  <si>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</si>
  <si>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</si>
  <si>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</si>
  <si>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</si>
  <si>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</si>
  <si>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</si>
  <si>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</si>
  <si>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</si>
  <si>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</si>
  <si>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</si>
  <si>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</si>
  <si>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</si>
  <si>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</si>
  <si>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</si>
  <si>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</si>
  <si>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</si>
  <si>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</si>
  <si>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</si>
  <si>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</si>
  <si>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</si>
  <si>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</si>
  <si>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</si>
  <si>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</si>
  <si>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</si>
  <si>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</si>
  <si>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</si>
  <si>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</si>
  <si>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</si>
  <si>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</si>
  <si>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</si>
  <si>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</si>
  <si>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</si>
  <si>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</si>
  <si>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</si>
  <si>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</si>
  <si>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</si>
  <si>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</si>
  <si>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</si>
  <si>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</si>
  <si>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</si>
  <si>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</si>
  <si>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</si>
  <si>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</si>
  <si>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</si>
  <si>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</si>
  <si>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</si>
  <si>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</si>
  <si>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</si>
  <si>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</si>
  <si>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</si>
  <si>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</si>
  <si>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</si>
  <si>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</si>
  <si>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</si>
  <si>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</si>
  <si>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</si>
  <si>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</si>
  <si>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</si>
  <si>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</si>
  <si>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</si>
  <si>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</si>
  <si>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</si>
  <si>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</si>
  <si>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</si>
  <si>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</si>
  <si>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</si>
  <si>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</si>
  <si>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</si>
  <si>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</si>
  <si>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</si>
  <si>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</si>
  <si>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</si>
  <si>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</si>
  <si>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</si>
  <si>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</si>
  <si>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</si>
  <si>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</si>
  <si>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</si>
  <si>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</si>
  <si>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</si>
  <si>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</si>
  <si>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</si>
  <si>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</si>
  <si>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</si>
  <si>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</si>
  <si>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</si>
  <si>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</si>
  <si>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</si>
  <si>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</si>
  <si>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</si>
  <si>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</si>
  <si>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</si>
  <si>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</si>
  <si>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</si>
  <si>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</si>
  <si>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</si>
  <si>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</si>
  <si>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</si>
  <si>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</si>
  <si>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</si>
  <si>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</si>
  <si>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</si>
  <si>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</si>
  <si>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</si>
  <si>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</si>
  <si>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</si>
  <si>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</si>
  <si>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</si>
  <si>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</si>
  <si>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</si>
  <si>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</si>
  <si>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</si>
  <si>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</si>
  <si>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</si>
  <si>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</si>
  <si>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</si>
  <si>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</si>
  <si>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</si>
  <si>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</si>
  <si>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</si>
  <si>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</si>
  <si>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</si>
  <si>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</si>
  <si>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</si>
  <si>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</si>
  <si>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</si>
  <si>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</si>
  <si>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</si>
  <si>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</si>
  <si>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</si>
  <si>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</si>
  <si>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</si>
  <si>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</si>
  <si>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</si>
  <si>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</si>
  <si>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</si>
  <si>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</si>
  <si>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</si>
  <si>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</si>
  <si>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</si>
  <si>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</si>
  <si>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</si>
  <si>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</si>
  <si>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</si>
  <si>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</si>
  <si>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</si>
  <si>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</si>
  <si>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</si>
  <si>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</si>
  <si>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</si>
  <si>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</si>
  <si>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</si>
  <si>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</si>
  <si>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</si>
  <si>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</si>
  <si>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</si>
  <si>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</si>
  <si>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</si>
  <si>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</si>
  <si>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</si>
  <si>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</si>
  <si>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</si>
  <si>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</si>
  <si>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</si>
  <si>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</si>
  <si>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</si>
  <si>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</si>
  <si>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</si>
  <si>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</si>
  <si>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</si>
  <si>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</si>
  <si>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</si>
  <si>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</si>
  <si>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</si>
  <si>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</si>
  <si>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</si>
  <si>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</si>
  <si>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</si>
  <si>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</si>
  <si>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</si>
  <si>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</si>
  <si>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</si>
  <si>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</si>
  <si>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</si>
  <si>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</si>
  <si>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</si>
  <si>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</si>
  <si>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</si>
  <si>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</si>
  <si>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</si>
  <si>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</si>
  <si>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</si>
  <si>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</si>
  <si>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</si>
  <si>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</si>
  <si>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</si>
  <si>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</si>
  <si>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</si>
  <si>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</si>
  <si>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</si>
  <si>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</si>
  <si>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</si>
  <si>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</si>
  <si>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</si>
  <si>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</si>
  <si>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</si>
  <si>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</si>
  <si>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</si>
  <si>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</si>
  <si>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</si>
  <si>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</si>
  <si>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</si>
  <si>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</si>
  <si>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</si>
  <si>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</si>
  <si>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</si>
  <si>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</si>
  <si>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</si>
  <si>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</si>
  <si>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</si>
  <si>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</si>
  <si>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</si>
  <si>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</si>
  <si>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</si>
  <si>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</si>
  <si>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</si>
  <si>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</si>
  <si>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</si>
  <si>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</si>
  <si>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</si>
  <si>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</si>
  <si>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</si>
  <si>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</si>
  <si>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</si>
  <si>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</si>
  <si>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</si>
  <si>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</si>
  <si>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</si>
  <si>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</si>
  <si>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</si>
  <si>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</si>
  <si>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</si>
  <si>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</si>
  <si>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</si>
  <si>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</si>
  <si>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</si>
  <si>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</si>
  <si>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</si>
  <si>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</si>
  <si>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</si>
  <si>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</si>
  <si>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</si>
  <si>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</si>
  <si>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</si>
  <si>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</si>
  <si>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</si>
  <si>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</si>
  <si>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</si>
  <si>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</si>
  <si>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</si>
  <si>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</si>
  <si>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</si>
  <si>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</si>
  <si>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</si>
  <si>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</si>
  <si>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</si>
  <si>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</si>
  <si>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</si>
  <si>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</si>
  <si>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</si>
  <si>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</si>
  <si>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</si>
  <si>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</si>
  <si>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</si>
  <si>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</si>
  <si>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</si>
  <si>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</si>
  <si>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</si>
  <si>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</si>
  <si>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</si>
  <si>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</si>
  <si>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</si>
  <si>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</si>
  <si>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</si>
  <si>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</si>
  <si>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</si>
  <si>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</si>
  <si>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</si>
  <si>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</si>
  <si>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</si>
  <si>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</si>
  <si>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</si>
  <si>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</si>
  <si>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</si>
  <si>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</si>
  <si>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</si>
  <si>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</si>
  <si>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</si>
  <si>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</si>
  <si>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</si>
  <si>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</si>
  <si>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</si>
  <si>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</si>
  <si>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</si>
  <si>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</si>
  <si>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</si>
  <si>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</si>
  <si>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</si>
  <si>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</si>
  <si>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</si>
  <si>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</si>
  <si>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</si>
  <si>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</si>
  <si>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</si>
  <si>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</si>
  <si>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</si>
  <si>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</si>
  <si>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</si>
  <si>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</si>
  <si>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</si>
  <si>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</si>
  <si>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</si>
  <si>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</si>
  <si>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</si>
  <si>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</si>
  <si>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</si>
  <si>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</si>
  <si>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</si>
  <si>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</si>
  <si>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</si>
  <si>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</si>
  <si>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</si>
  <si>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</si>
  <si>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</si>
  <si>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</si>
  <si>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</si>
  <si>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</si>
  <si>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</si>
  <si>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</si>
  <si>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</si>
  <si>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</si>
  <si>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</si>
  <si>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</si>
  <si>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</si>
  <si>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</si>
  <si>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</si>
  <si>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</si>
  <si>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</si>
  <si>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</si>
  <si>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</si>
  <si>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</si>
  <si>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</si>
  <si>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</si>
  <si>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</si>
  <si>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</si>
  <si>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</si>
  <si>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</si>
  <si>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</si>
  <si>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</si>
  <si>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</si>
  <si>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</si>
  <si>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</si>
  <si>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</si>
  <si>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</si>
  <si>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</si>
  <si>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</si>
  <si>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</si>
  <si>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</si>
  <si>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</si>
  <si>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</si>
  <si>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</si>
  <si>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</si>
  <si>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</si>
  <si>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</si>
  <si>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</si>
  <si>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</si>
  <si>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</si>
  <si>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</si>
  <si>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</si>
  <si>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</si>
  <si>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</si>
  <si>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</si>
  <si>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</si>
  <si>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</si>
  <si>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</si>
  <si>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</si>
  <si>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</si>
  <si>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</si>
  <si>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</si>
  <si>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</si>
  <si>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</si>
  <si>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</si>
  <si>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</si>
  <si>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</si>
  <si>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</si>
  <si>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</si>
  <si>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</si>
  <si>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</si>
  <si>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</si>
  <si>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</si>
  <si>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</si>
  <si>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</si>
  <si>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</si>
  <si>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</si>
  <si>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</si>
  <si>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</si>
  <si>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</si>
  <si>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</si>
  <si>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</si>
  <si>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</si>
  <si>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</si>
  <si>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</si>
  <si>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</si>
  <si>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</si>
  <si>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</si>
  <si>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</si>
  <si>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</si>
  <si>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</si>
  <si>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</si>
  <si>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</si>
  <si>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</si>
  <si>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</si>
  <si>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</si>
  <si>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</si>
  <si>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</si>
  <si>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</si>
  <si>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</si>
  <si>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</si>
  <si>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</si>
  <si>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</si>
  <si>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</si>
  <si>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</si>
  <si>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</si>
  <si>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</si>
  <si>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</si>
  <si>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</si>
  <si>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</si>
  <si>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</si>
  <si>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</si>
  <si>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</si>
  <si>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</si>
  <si>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</si>
  <si>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</si>
  <si>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</si>
  <si>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</si>
  <si>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</si>
  <si>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</si>
  <si>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</si>
  <si>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</si>
  <si>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</si>
  <si>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</si>
  <si>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</si>
  <si>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</si>
  <si>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</si>
  <si>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</si>
  <si>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</si>
  <si>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</si>
  <si>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</si>
  <si>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</si>
  <si>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</si>
  <si>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</si>
  <si>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</si>
  <si>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</si>
  <si>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</si>
  <si>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</si>
  <si>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</si>
  <si>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</si>
  <si>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</si>
  <si>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</si>
  <si>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</si>
  <si>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</si>
  <si>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</si>
  <si>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</si>
  <si>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</si>
  <si>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</si>
  <si>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</si>
  <si>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</si>
  <si>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</si>
  <si>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</si>
  <si>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</si>
  <si>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</si>
  <si>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</si>
  <si>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</si>
  <si>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</si>
  <si>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</si>
  <si>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</si>
  <si>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</si>
  <si>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</si>
  <si>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</si>
  <si>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</si>
  <si>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</si>
  <si>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</si>
  <si>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</si>
  <si>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</si>
  <si>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</si>
  <si>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</si>
  <si>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</si>
  <si>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</si>
  <si>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</si>
  <si>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</si>
  <si>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</si>
  <si>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</si>
  <si>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</si>
  <si>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</si>
  <si>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</si>
  <si>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</si>
  <si>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</si>
  <si>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</si>
  <si>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</si>
  <si>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</si>
  <si>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</si>
  <si>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</si>
  <si>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</si>
  <si>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</si>
  <si>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</si>
  <si>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</si>
  <si>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</si>
  <si>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</si>
  <si>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</si>
  <si>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</si>
  <si>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</si>
  <si>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</si>
  <si>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</si>
  <si>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</si>
  <si>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</si>
  <si>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</si>
  <si>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</si>
  <si>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</si>
  <si>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</si>
  <si>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</si>
  <si>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</si>
  <si>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</si>
  <si>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</si>
  <si>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</si>
  <si>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</si>
  <si>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</si>
  <si>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</si>
  <si>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</si>
  <si>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</si>
  <si>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</si>
  <si>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</si>
  <si>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</si>
  <si>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</si>
  <si>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</si>
  <si>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</si>
  <si>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</si>
  <si>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</si>
  <si>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</si>
  <si>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</si>
  <si>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</si>
  <si>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</si>
  <si>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</si>
  <si>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</si>
  <si>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</si>
  <si>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</si>
  <si>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</si>
  <si>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</si>
  <si>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</si>
  <si>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</si>
  <si>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</si>
  <si>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</si>
  <si>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</si>
  <si>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</si>
  <si>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</si>
  <si>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</si>
  <si>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</si>
  <si>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</si>
  <si>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</si>
  <si>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</si>
  <si>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</si>
  <si>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</si>
  <si>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</si>
  <si>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</si>
  <si>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</si>
  <si>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</si>
  <si>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</si>
  <si>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</si>
  <si>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</si>
  <si>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</si>
  <si>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</si>
  <si>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</si>
  <si>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</si>
  <si>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</si>
  <si>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</si>
  <si>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</si>
  <si>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</si>
  <si>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</si>
  <si>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</si>
  <si>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</si>
  <si>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</si>
  <si>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</si>
  <si>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</si>
  <si>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</si>
  <si>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</si>
  <si>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</si>
  <si>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</si>
  <si>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</si>
  <si>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</si>
  <si>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</si>
  <si>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</si>
  <si>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</si>
  <si>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</si>
  <si>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</si>
  <si>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</si>
  <si>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</si>
  <si>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</si>
  <si>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</si>
  <si>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</si>
  <si>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</si>
  <si>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</si>
  <si>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</si>
  <si>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</si>
  <si>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</si>
  <si>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</si>
  <si>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</si>
  <si>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</si>
  <si>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</si>
  <si>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</si>
  <si>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</si>
  <si>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</si>
  <si>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</si>
  <si>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</si>
  <si>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</si>
  <si>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</si>
  <si>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</si>
  <si>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</si>
  <si>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</si>
  <si>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</si>
  <si>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</si>
  <si>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</si>
  <si>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</si>
  <si>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</si>
  <si>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</si>
  <si>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</si>
  <si>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</si>
  <si>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</si>
  <si>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</si>
  <si>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</si>
  <si>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</si>
  <si>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</si>
  <si>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</si>
  <si>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</si>
  <si>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</si>
  <si>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</si>
  <si>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</si>
  <si>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</si>
  <si>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</si>
  <si>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</si>
  <si>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</si>
  <si>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</si>
  <si>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</si>
  <si>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</si>
  <si>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</si>
  <si>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</si>
  <si>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</si>
  <si>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</si>
  <si>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</si>
  <si>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</si>
  <si>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</si>
  <si>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</si>
  <si>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</si>
  <si>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</si>
  <si>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</si>
  <si>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</si>
  <si>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</si>
  <si>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</si>
  <si>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</si>
  <si>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</si>
  <si>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</si>
  <si>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</si>
  <si>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</si>
  <si>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</si>
  <si>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</si>
  <si>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</si>
  <si>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</si>
  <si>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</si>
  <si>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</si>
  <si>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</si>
  <si>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</si>
  <si>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</si>
  <si>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</si>
  <si>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</si>
  <si>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</si>
  <si>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</si>
  <si>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</si>
  <si>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</si>
  <si>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</si>
  <si>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</si>
  <si>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</si>
  <si>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</si>
  <si>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</si>
  <si>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</si>
  <si>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</si>
  <si>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</si>
  <si>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</si>
  <si>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</si>
  <si>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</si>
  <si>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</si>
  <si>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</si>
  <si>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</si>
  <si>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</si>
  <si>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</si>
  <si>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</si>
  <si>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</si>
  <si>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</si>
  <si>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</si>
  <si>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</si>
  <si>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</si>
  <si>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</si>
  <si>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</si>
  <si>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</si>
  <si>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</si>
  <si>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</si>
  <si>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</si>
  <si>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</si>
  <si>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</si>
  <si>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</si>
  <si>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</si>
  <si>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</si>
  <si>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</si>
  <si>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</si>
  <si>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</si>
  <si>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</si>
  <si>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</si>
  <si>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</si>
  <si>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</si>
  <si>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</si>
  <si>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</si>
  <si>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</si>
  <si>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</si>
  <si>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</si>
  <si>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</si>
  <si>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</si>
  <si>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</si>
  <si>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</si>
  <si>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</si>
  <si>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</si>
  <si>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</si>
  <si>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</si>
  <si>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</si>
  <si>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</si>
  <si>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</si>
  <si>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</si>
  <si>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</si>
  <si>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</si>
  <si>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</si>
  <si>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</si>
  <si>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</si>
  <si>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</si>
  <si>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</si>
  <si>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</si>
  <si>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</si>
  <si>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</si>
  <si>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</si>
  <si>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</si>
  <si>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</si>
  <si>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</si>
  <si>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</si>
  <si>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</si>
  <si>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</si>
  <si>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</si>
  <si>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</si>
  <si>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</si>
  <si>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</si>
  <si>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</si>
  <si>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</si>
  <si>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</si>
  <si>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</si>
  <si>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</si>
  <si>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</si>
  <si>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</si>
  <si>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</si>
  <si>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</si>
  <si>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</si>
  <si>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</si>
  <si>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</si>
  <si>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</si>
  <si>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</si>
  <si>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</si>
  <si>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</si>
  <si>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</si>
  <si>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</si>
  <si>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</si>
  <si>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</si>
  <si>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</si>
  <si>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</si>
  <si>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</si>
  <si>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</si>
  <si>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</si>
  <si>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</si>
  <si>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</si>
  <si>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</si>
  <si>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</si>
  <si>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</si>
  <si>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</si>
  <si>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</si>
  <si>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</si>
  <si>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</si>
  <si>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</si>
  <si>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</si>
  <si>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</si>
  <si>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</si>
  <si>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</si>
  <si>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</si>
  <si>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</si>
  <si>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</si>
  <si>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</si>
  <si>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</si>
  <si>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</si>
  <si>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</si>
  <si>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</si>
  <si>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</si>
  <si>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</si>
  <si>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</si>
  <si>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</si>
  <si>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</si>
  <si>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</si>
  <si>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</si>
  <si>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</si>
  <si>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</si>
  <si>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</si>
  <si>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</si>
  <si>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</si>
  <si>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</si>
  <si>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</si>
  <si>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</si>
  <si>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</si>
  <si>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</si>
  <si>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</si>
  <si>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</si>
  <si>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</si>
  <si>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</si>
  <si>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</si>
  <si>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</si>
  <si>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</si>
  <si>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</si>
  <si>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</si>
  <si>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</si>
  <si>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</si>
  <si>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</si>
  <si>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</si>
  <si>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</si>
  <si>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</si>
  <si>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</si>
  <si>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</si>
  <si>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</si>
  <si>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</si>
  <si>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</si>
  <si>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</si>
  <si>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</si>
  <si>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</si>
  <si>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</si>
  <si>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</si>
  <si>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</si>
  <si>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</si>
  <si>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</si>
  <si>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</si>
  <si>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</si>
  <si>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</si>
  <si>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</si>
  <si>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</si>
  <si>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</si>
  <si>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</si>
  <si>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</si>
  <si>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</si>
  <si>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</si>
  <si>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</si>
  <si>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</si>
  <si>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</si>
  <si>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</si>
  <si>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</si>
  <si>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</si>
  <si>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</si>
  <si>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</si>
  <si>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</si>
  <si>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</si>
  <si>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</si>
  <si>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</si>
  <si>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</si>
  <si>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</si>
  <si>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</si>
  <si>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</si>
  <si>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</si>
  <si>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</si>
  <si>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</si>
  <si>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</si>
  <si>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</si>
  <si>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</si>
  <si>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</si>
  <si>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</si>
  <si>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</si>
  <si>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</si>
  <si>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</si>
  <si>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</si>
  <si>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</si>
  <si>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</si>
  <si>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</si>
  <si>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</si>
  <si>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</si>
  <si>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</si>
  <si>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</si>
  <si>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</si>
  <si>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</si>
  <si>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</si>
  <si>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</si>
  <si>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</si>
  <si>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</si>
  <si>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</si>
  <si>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</si>
  <si>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</si>
  <si>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</si>
  <si>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</si>
  <si>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</si>
  <si>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</si>
  <si>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</si>
  <si>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</si>
  <si>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</si>
  <si>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</si>
  <si>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</si>
  <si>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</si>
  <si>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</si>
  <si>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</si>
  <si>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</si>
  <si>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</si>
  <si>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</si>
  <si>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</si>
  <si>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</si>
  <si>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</si>
  <si>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</si>
  <si>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</si>
  <si>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</si>
  <si>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</si>
  <si>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</si>
  <si>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</si>
  <si>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</si>
  <si>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</si>
  <si>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</si>
  <si>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</si>
  <si>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</si>
  <si>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</si>
  <si>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</si>
  <si>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</si>
  <si>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</si>
  <si>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</si>
  <si>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</si>
  <si>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</si>
  <si>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</si>
  <si>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</si>
  <si>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</si>
  <si>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</si>
  <si>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</si>
  <si>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</si>
  <si>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</si>
  <si>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</si>
  <si>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</si>
  <si>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</si>
  <si>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</si>
  <si>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</si>
  <si>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</si>
  <si>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</si>
  <si>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</si>
  <si>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</si>
  <si>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</si>
  <si>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</si>
  <si>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</si>
  <si>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</si>
  <si>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</si>
  <si>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</si>
  <si>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</si>
  <si>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</si>
  <si>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</si>
  <si>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</si>
  <si>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</si>
  <si>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</si>
  <si>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</si>
  <si>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</si>
  <si>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</si>
  <si>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</si>
  <si>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</si>
  <si>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</si>
  <si>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</si>
  <si>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</si>
  <si>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</si>
  <si>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</si>
  <si>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</si>
  <si>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</si>
  <si>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</si>
  <si>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</si>
  <si>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</si>
  <si>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</si>
  <si>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</si>
  <si>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</si>
  <si>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</si>
  <si>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</si>
  <si>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</si>
  <si>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</si>
  <si>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</si>
  <si>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</si>
  <si>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</si>
  <si>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</si>
  <si>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</si>
  <si>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</si>
  <si>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</si>
  <si>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</si>
  <si>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</si>
  <si>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</si>
  <si>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</si>
  <si>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</si>
  <si>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</si>
  <si>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</si>
  <si>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</si>
  <si>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</si>
  <si>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</si>
  <si>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</si>
  <si>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</si>
  <si>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</si>
  <si>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</si>
  <si>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</si>
  <si>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</si>
  <si>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</si>
  <si>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</si>
  <si>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</si>
  <si>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</si>
  <si>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</si>
  <si>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</si>
  <si>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</si>
  <si>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</si>
  <si>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</si>
  <si>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</si>
  <si>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</si>
  <si>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</si>
  <si>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</si>
  <si>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</si>
  <si>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</si>
  <si>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</si>
  <si>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</si>
  <si>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</si>
  <si>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</si>
  <si>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</si>
  <si>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</si>
  <si>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</si>
  <si>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</si>
  <si>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</si>
  <si>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</si>
  <si>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</si>
  <si>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</si>
  <si>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</si>
  <si>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</si>
  <si>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</si>
  <si>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</si>
  <si>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</si>
  <si>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</si>
  <si>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</si>
  <si>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</si>
  <si>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</si>
  <si>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</si>
  <si>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</si>
  <si>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</si>
  <si>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</si>
  <si>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</si>
  <si>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</si>
  <si>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</si>
  <si>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</si>
  <si>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</si>
  <si>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</si>
  <si>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</si>
  <si>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</si>
  <si>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</si>
  <si>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</si>
  <si>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</si>
  <si>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</si>
  <si>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</si>
  <si>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</si>
  <si>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</si>
  <si>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</si>
  <si>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</si>
  <si>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</si>
  <si>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</si>
  <si>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</si>
  <si>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</si>
  <si>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</si>
  <si>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</si>
  <si>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</si>
  <si>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</si>
  <si>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</si>
  <si>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</si>
  <si>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</si>
  <si>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</si>
  <si>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</si>
  <si>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</si>
  <si>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</si>
  <si>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</si>
  <si>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</si>
  <si>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</si>
  <si>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</si>
  <si>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</si>
  <si>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</si>
  <si>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</si>
  <si>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</si>
  <si>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</si>
  <si>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</si>
  <si>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</si>
  <si>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</si>
  <si>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</si>
  <si>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</si>
  <si>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</si>
  <si>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</si>
  <si>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</si>
  <si>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</si>
  <si>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</si>
  <si>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</si>
  <si>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</si>
  <si>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</si>
  <si>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</si>
  <si>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</si>
  <si>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</si>
  <si>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</si>
  <si>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</si>
  <si>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</si>
  <si>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</si>
  <si>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</si>
  <si>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</si>
  <si>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</si>
  <si>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</si>
  <si>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</si>
  <si>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</si>
  <si>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</si>
  <si>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</si>
  <si>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</si>
  <si>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</si>
  <si>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</si>
  <si>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</si>
  <si>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</si>
  <si>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</si>
  <si>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</si>
  <si>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</si>
  <si>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</si>
  <si>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</si>
  <si>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</si>
  <si>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</si>
  <si>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</si>
  <si>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</si>
  <si>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</si>
  <si>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</si>
  <si>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</si>
  <si>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</si>
  <si>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</si>
  <si>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</si>
  <si>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</si>
  <si>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</si>
  <si>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</si>
  <si>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</si>
  <si>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</si>
  <si>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</si>
  <si>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</si>
  <si>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</si>
  <si>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</si>
  <si>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</si>
  <si>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</si>
  <si>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</si>
  <si>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</si>
  <si>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</si>
  <si>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</si>
  <si>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</si>
  <si>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</si>
  <si>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</si>
  <si>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</si>
  <si>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</si>
  <si>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</si>
  <si>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</si>
  <si>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</si>
  <si>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</si>
  <si>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</si>
  <si>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</si>
  <si>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</si>
  <si>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</si>
  <si>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</si>
  <si>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</si>
  <si>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</si>
  <si>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</si>
  <si>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</si>
  <si>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</si>
  <si>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</si>
  <si>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</si>
  <si>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</si>
  <si>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</si>
  <si>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</si>
  <si>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</si>
  <si>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</si>
  <si>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</si>
  <si>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</si>
  <si>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</si>
  <si>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</si>
  <si>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</si>
  <si>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</si>
  <si>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</si>
  <si>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</si>
  <si>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</si>
  <si>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</si>
  <si>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</si>
  <si>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</si>
  <si>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</si>
  <si>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</si>
  <si>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</si>
  <si>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</si>
  <si>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</si>
  <si>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</si>
  <si>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</si>
  <si>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</si>
  <si>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</si>
  <si>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</si>
  <si>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</si>
  <si>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</si>
  <si>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</si>
  <si>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</si>
  <si>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</si>
  <si>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</si>
  <si>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</si>
  <si>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</si>
  <si>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</si>
  <si>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</si>
  <si>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</si>
  <si>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</si>
  <si>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</si>
  <si>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</si>
  <si>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</si>
  <si>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</si>
  <si>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</si>
  <si>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</si>
  <si>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</si>
  <si>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</si>
  <si>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</si>
  <si>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</si>
  <si>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</si>
  <si>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</si>
  <si>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</si>
  <si>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</si>
  <si>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</si>
  <si>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</si>
  <si>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</si>
  <si>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</si>
  <si>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</si>
  <si>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</si>
  <si>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</si>
  <si>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</si>
  <si>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</si>
  <si>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</si>
  <si>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</si>
  <si>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</si>
  <si>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</si>
  <si>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</si>
  <si>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</si>
  <si>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</si>
  <si>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</si>
  <si>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</si>
  <si>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</si>
  <si>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</si>
  <si>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</si>
  <si>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</si>
  <si>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</si>
  <si>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</si>
  <si>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</si>
  <si>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</si>
  <si>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</si>
  <si>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</si>
  <si>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</si>
  <si>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</si>
  <si>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</si>
  <si>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</si>
  <si>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</si>
  <si>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</si>
  <si>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</si>
  <si>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</si>
  <si>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</si>
  <si>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</si>
  <si>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</si>
  <si>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</si>
  <si>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</si>
  <si>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</si>
  <si>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</si>
  <si>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</si>
  <si>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</si>
  <si>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</si>
  <si>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</si>
  <si>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</si>
  <si>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</si>
  <si>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</si>
  <si>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</si>
  <si>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</si>
  <si>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</si>
  <si>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</si>
  <si>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</si>
  <si>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</si>
  <si>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</si>
  <si>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</si>
  <si>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</si>
  <si>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</si>
  <si>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</si>
  <si>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</si>
  <si>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</si>
  <si>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</si>
  <si>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</si>
  <si>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</si>
  <si>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</si>
  <si>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</si>
  <si>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</si>
  <si>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</si>
  <si>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</si>
  <si>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</si>
  <si>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</si>
  <si>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</si>
  <si>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</si>
  <si>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</si>
  <si>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</si>
  <si>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</si>
  <si>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</si>
  <si>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</si>
  <si>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</si>
  <si>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</si>
  <si>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</si>
  <si>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</si>
  <si>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</si>
  <si>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</si>
  <si>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</si>
  <si>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</si>
  <si>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</si>
  <si>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</si>
  <si>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</si>
  <si>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</si>
  <si>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</si>
  <si>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</si>
  <si>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</si>
  <si>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</si>
  <si>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</si>
  <si>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</si>
  <si>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</si>
  <si>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</si>
  <si>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</si>
  <si>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</si>
  <si>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</si>
  <si>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</si>
  <si>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</si>
  <si>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</si>
  <si>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</si>
  <si>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</si>
  <si>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</si>
  <si>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</si>
  <si>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</si>
  <si>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</si>
  <si>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</si>
  <si>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</si>
  <si>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</si>
  <si>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</si>
  <si>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</si>
  <si>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</si>
  <si>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</si>
  <si>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</si>
  <si>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</si>
  <si>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</si>
  <si>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</si>
  <si>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</si>
  <si>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</si>
  <si>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</si>
  <si>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</si>
  <si>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</si>
  <si>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</si>
  <si>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</si>
  <si>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</si>
  <si>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</si>
  <si>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</si>
  <si>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</si>
  <si>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</si>
  <si>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</si>
  <si>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</si>
  <si>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</si>
  <si>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</si>
  <si>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</si>
  <si>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</si>
  <si>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</si>
  <si>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</si>
  <si>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</si>
  <si>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</si>
  <si>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</si>
  <si>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</si>
  <si>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</si>
  <si>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</si>
  <si>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</si>
  <si>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</si>
  <si>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</si>
  <si>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</si>
  <si>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</si>
  <si>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</si>
  <si>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</si>
  <si>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</si>
  <si>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</si>
  <si>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</si>
  <si>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</si>
  <si>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</si>
  <si>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</si>
  <si>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</si>
  <si>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</si>
  <si>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</si>
  <si>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</si>
  <si>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</si>
  <si>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</si>
  <si>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</si>
  <si>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</si>
  <si>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</si>
  <si>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</si>
  <si>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</si>
  <si>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</si>
  <si>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</si>
  <si>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</si>
  <si>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</si>
  <si>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</si>
  <si>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</si>
  <si>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</si>
  <si>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</si>
  <si>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</si>
  <si>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</si>
  <si>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</si>
  <si>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</si>
  <si>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</si>
  <si>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</si>
  <si>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</si>
  <si>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</si>
  <si>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</si>
  <si>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</si>
  <si>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</si>
  <si>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</si>
  <si>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</si>
  <si>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</si>
  <si>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</si>
  <si>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</si>
  <si>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</si>
  <si>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</si>
  <si>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</si>
  <si>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</si>
  <si>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</si>
  <si>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</si>
  <si>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</si>
  <si>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</si>
  <si>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</si>
  <si>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</si>
  <si>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</si>
  <si>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</si>
  <si>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</si>
  <si>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</si>
  <si>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</si>
  <si>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</si>
  <si>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</si>
  <si>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</si>
  <si>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</si>
  <si>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</si>
  <si>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</si>
  <si>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</si>
  <si>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</si>
  <si>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</si>
  <si>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</si>
  <si>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</si>
  <si>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</si>
  <si>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</si>
  <si>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</si>
  <si>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</si>
  <si>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</si>
  <si>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</si>
  <si>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</si>
  <si>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</si>
  <si>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</si>
  <si>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</si>
  <si>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</si>
  <si>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</si>
  <si>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</si>
  <si>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</si>
  <si>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</si>
  <si>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</si>
  <si>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</si>
  <si>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</si>
  <si>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</si>
  <si>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</si>
  <si>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</si>
  <si>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</si>
  <si>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</si>
  <si>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</si>
  <si>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</si>
  <si>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</si>
  <si>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</si>
  <si>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</si>
  <si>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</si>
  <si>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</si>
  <si>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</si>
  <si>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</si>
  <si>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</si>
  <si>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</si>
  <si>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</si>
  <si>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</si>
  <si>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</si>
  <si>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</si>
  <si>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</si>
  <si>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</si>
  <si>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</si>
  <si>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</si>
  <si>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</si>
  <si>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</si>
  <si>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</si>
  <si>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</si>
  <si>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</si>
  <si>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</si>
  <si>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</si>
  <si>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</si>
  <si>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</si>
  <si>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</si>
  <si>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</si>
  <si>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</si>
  <si>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</si>
  <si>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</si>
  <si>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</si>
  <si>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</si>
  <si>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</si>
  <si>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</si>
  <si>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</si>
  <si>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</si>
  <si>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</si>
  <si>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</si>
  <si>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</si>
  <si>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</si>
  <si>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</si>
  <si>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</si>
  <si>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</si>
  <si>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</si>
  <si>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</si>
  <si>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</si>
  <si>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</si>
  <si>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</si>
  <si>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</si>
  <si>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</si>
  <si>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</si>
  <si>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</si>
  <si>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</si>
  <si>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</si>
  <si>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</si>
  <si>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</si>
  <si>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</si>
  <si>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</si>
  <si>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</si>
  <si>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</si>
  <si>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</si>
  <si>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</si>
  <si>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</si>
  <si>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</si>
  <si>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</si>
  <si>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</si>
  <si>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</si>
  <si>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</si>
  <si>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</si>
  <si>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</si>
  <si>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</si>
  <si>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</si>
  <si>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</si>
  <si>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</si>
  <si>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</si>
  <si>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</si>
  <si>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</si>
  <si>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</si>
  <si>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</si>
  <si>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</si>
  <si>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</si>
  <si>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</si>
  <si>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</si>
  <si>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</si>
  <si>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</si>
  <si>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</si>
  <si>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</si>
  <si>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</si>
  <si>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</si>
  <si>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</si>
  <si>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</si>
  <si>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</si>
  <si>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</si>
  <si>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</si>
  <si>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</si>
  <si>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</si>
  <si>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</si>
  <si>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</si>
  <si>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</si>
  <si>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</si>
  <si>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</si>
  <si>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</si>
  <si>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</si>
  <si>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</si>
  <si>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</si>
  <si>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</si>
  <si>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</si>
  <si>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</si>
  <si>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</si>
  <si>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</si>
  <si>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</si>
  <si>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</si>
  <si>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</si>
  <si>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</si>
  <si>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</si>
  <si>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</si>
  <si>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</si>
  <si>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</si>
  <si>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</si>
  <si>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</si>
  <si>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</si>
  <si>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</si>
  <si>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</si>
  <si>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</si>
  <si>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</si>
  <si>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</si>
  <si>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</si>
  <si>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</si>
  <si>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</si>
  <si>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</si>
  <si>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</si>
  <si>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</si>
  <si>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</si>
  <si>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</si>
  <si>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</si>
  <si>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</si>
  <si>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</si>
  <si>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</si>
  <si>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</si>
  <si>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</si>
  <si>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</si>
  <si>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</si>
  <si>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</si>
  <si>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</si>
  <si>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</si>
  <si>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</si>
  <si>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</si>
  <si>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</si>
  <si>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</si>
  <si>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</si>
  <si>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</si>
  <si>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</si>
  <si>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</si>
  <si>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</si>
  <si>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</si>
  <si>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</si>
  <si>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</si>
  <si>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</si>
  <si>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</si>
  <si>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</si>
  <si>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</si>
  <si>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</si>
  <si>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</si>
  <si>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</si>
  <si>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</si>
  <si>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</si>
  <si>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</si>
  <si>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</si>
  <si>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</si>
  <si>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</si>
  <si>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</si>
  <si>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</si>
  <si>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</si>
  <si>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</si>
  <si>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</si>
  <si>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</si>
  <si>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</si>
  <si>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</si>
  <si>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</si>
  <si>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</si>
  <si>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</si>
  <si>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</si>
  <si>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</si>
  <si>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</si>
  <si>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</si>
  <si>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</si>
  <si>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</si>
  <si>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</si>
  <si>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</si>
  <si>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</si>
  <si>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</si>
  <si>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</si>
  <si>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</si>
  <si>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</si>
  <si>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</si>
  <si>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</si>
  <si>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</si>
  <si>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</si>
  <si>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</si>
  <si>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</si>
  <si>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</si>
  <si>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</si>
  <si>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</si>
  <si>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</si>
  <si>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</si>
  <si>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</si>
  <si>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</si>
  <si>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</si>
  <si>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</si>
  <si>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</si>
  <si>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</si>
  <si>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</si>
  <si>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</si>
  <si>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</si>
  <si>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</si>
  <si>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</si>
  <si>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</si>
  <si>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</si>
  <si>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</si>
  <si>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</si>
  <si>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</si>
  <si>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</si>
  <si>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</si>
  <si>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</si>
  <si>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</si>
  <si>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</si>
  <si>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</si>
  <si>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</si>
  <si>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</si>
  <si>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</si>
  <si>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</si>
  <si>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</si>
  <si>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</si>
  <si>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</si>
  <si>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</si>
  <si>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</si>
  <si>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</si>
  <si>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</si>
  <si>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</si>
  <si>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</si>
  <si>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</si>
  <si>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</si>
  <si>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</si>
  <si>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</si>
  <si>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</si>
  <si>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</si>
  <si>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</si>
  <si>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</si>
  <si>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</si>
  <si>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</si>
  <si>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</si>
  <si>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</si>
  <si>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</si>
  <si>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</si>
  <si>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</si>
  <si>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</si>
  <si>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</si>
  <si>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</si>
  <si>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</si>
  <si>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</si>
  <si>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</si>
  <si>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</si>
  <si>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</si>
  <si>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</si>
  <si>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</si>
  <si>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</si>
  <si>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</si>
  <si>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</si>
  <si>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</si>
  <si>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</si>
  <si>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</si>
  <si>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</si>
  <si>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</si>
  <si>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</si>
  <si>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</si>
  <si>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</si>
  <si>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</si>
  <si>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</si>
  <si>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</si>
  <si>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</si>
  <si>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</si>
  <si>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</si>
  <si>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</si>
  <si>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</si>
  <si>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</si>
  <si>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</si>
  <si>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</si>
  <si>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</si>
  <si>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</si>
  <si>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</si>
  <si>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</si>
  <si>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</si>
  <si>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</si>
  <si>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</si>
  <si>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</si>
  <si>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</si>
  <si>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</si>
  <si>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</si>
  <si>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</si>
  <si>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</si>
  <si>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</si>
  <si>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</si>
  <si>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</si>
  <si>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</si>
  <si>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</si>
  <si>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</si>
  <si>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</si>
  <si>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</si>
  <si>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</si>
  <si>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</si>
  <si>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</si>
  <si>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</si>
  <si>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</si>
  <si>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</si>
  <si>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</si>
  <si>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</si>
  <si>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</si>
  <si>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</si>
  <si>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</si>
  <si>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</si>
  <si>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</si>
  <si>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</si>
  <si>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</si>
  <si>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</si>
  <si>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</si>
  <si>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</si>
  <si>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</si>
  <si>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</si>
  <si>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</si>
  <si>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</si>
  <si>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</si>
  <si>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</si>
  <si>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</si>
  <si>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</si>
  <si>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</si>
  <si>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</si>
  <si>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</si>
  <si>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</si>
  <si>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</si>
  <si>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</si>
  <si>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</si>
  <si>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</si>
  <si>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</si>
  <si>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</si>
  <si>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</si>
  <si>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</si>
  <si>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</si>
  <si>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</si>
  <si>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</si>
  <si>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</si>
  <si>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</si>
  <si>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</si>
  <si>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</si>
  <si>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</si>
  <si>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</si>
  <si>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</si>
  <si>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</si>
  <si>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</si>
  <si>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</si>
  <si>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</si>
  <si>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</si>
  <si>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</si>
  <si>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</si>
  <si>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</si>
  <si>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</si>
  <si>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</si>
  <si>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</si>
  <si>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</si>
  <si>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</si>
  <si>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</si>
  <si>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</si>
  <si>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</si>
  <si>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</si>
  <si>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</si>
  <si>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</si>
  <si>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</si>
  <si>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</si>
  <si>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</si>
  <si>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</si>
  <si>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</si>
  <si>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</si>
  <si>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</si>
  <si>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</si>
  <si>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</si>
  <si>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</si>
  <si>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</si>
  <si>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</si>
  <si>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</si>
  <si>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</si>
  <si>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</si>
  <si>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</si>
  <si>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</si>
  <si>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</si>
  <si>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</si>
  <si>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</si>
  <si>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</si>
  <si>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</si>
  <si>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</si>
  <si>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</si>
  <si>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</si>
  <si>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</si>
  <si>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</si>
  <si>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</si>
  <si>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</si>
  <si>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</si>
  <si>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</si>
  <si>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</si>
  <si>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</si>
  <si>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</si>
  <si>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</si>
  <si>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</si>
  <si>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</si>
  <si>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</si>
  <si>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</si>
  <si>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</si>
  <si>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</si>
  <si>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</si>
  <si>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</si>
  <si>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</si>
  <si>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</si>
  <si>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</si>
  <si>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</si>
  <si>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</si>
  <si>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</si>
  <si>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</si>
  <si>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</si>
  <si>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</si>
  <si>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</si>
  <si>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</si>
  <si>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</si>
  <si>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</si>
  <si>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</si>
  <si>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</si>
  <si>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</si>
  <si>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</si>
  <si>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</si>
  <si>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</si>
  <si>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</si>
  <si>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</si>
  <si>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</si>
  <si>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</si>
  <si>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</si>
  <si>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</si>
  <si>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</si>
  <si>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</si>
  <si>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</si>
  <si>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</si>
  <si>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</si>
  <si>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</si>
  <si>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</si>
  <si>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</si>
  <si>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</si>
  <si>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</si>
  <si>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</si>
  <si>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</si>
  <si>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</si>
  <si>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</si>
  <si>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</si>
  <si>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</si>
  <si>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</si>
  <si>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</si>
  <si>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</si>
  <si>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</si>
  <si>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</si>
  <si>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</si>
  <si>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</si>
  <si>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</si>
  <si>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</si>
  <si>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</si>
  <si>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</si>
  <si>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</si>
  <si>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</si>
  <si>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</si>
  <si>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</si>
  <si>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</si>
  <si>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</si>
  <si>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</si>
  <si>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</si>
  <si>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</si>
  <si>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</si>
  <si>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</si>
  <si>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</si>
  <si>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</si>
  <si>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</si>
  <si>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</si>
  <si>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</si>
  <si>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</si>
  <si>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</si>
  <si>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</si>
  <si>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</si>
  <si>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</si>
  <si>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</si>
  <si>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</si>
  <si>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</si>
  <si>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</si>
  <si>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</si>
  <si>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</si>
  <si>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</si>
  <si>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</si>
  <si>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</si>
  <si>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</si>
  <si>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</si>
  <si>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</si>
  <si>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</si>
  <si>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</si>
  <si>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</si>
  <si>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</si>
  <si>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</si>
  <si>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</si>
  <si>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</si>
  <si>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</si>
  <si>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</si>
  <si>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</si>
  <si>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</si>
  <si>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</si>
  <si>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</si>
  <si>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</si>
  <si>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</si>
  <si>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</si>
  <si>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</si>
  <si>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</si>
  <si>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</si>
  <si>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</si>
  <si>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</si>
  <si>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</si>
  <si>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</si>
  <si>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</si>
  <si>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</si>
  <si>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</si>
  <si>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</si>
  <si>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</si>
  <si>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</si>
  <si>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</si>
  <si>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</si>
  <si>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</si>
  <si>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</si>
  <si>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</si>
  <si>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</si>
  <si>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</si>
  <si>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</si>
  <si>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</si>
  <si>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</si>
  <si>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</si>
  <si>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</si>
  <si>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</si>
  <si>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</si>
  <si>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</si>
  <si>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</si>
  <si>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</si>
  <si>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</si>
  <si>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</si>
  <si>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</si>
  <si>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</si>
  <si>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</si>
  <si>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</si>
  <si>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</si>
  <si>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</si>
  <si>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</si>
  <si>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</si>
  <si>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</si>
  <si>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</si>
  <si>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</si>
  <si>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</si>
  <si>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</si>
  <si>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</si>
  <si>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</si>
  <si>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</si>
  <si>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</si>
  <si>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</si>
  <si>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</si>
  <si>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</si>
  <si>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</si>
  <si>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</si>
  <si>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</si>
  <si>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</si>
  <si>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</si>
  <si>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</si>
  <si>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</si>
  <si>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</si>
  <si>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</si>
  <si>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</si>
  <si>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</si>
  <si>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</si>
  <si>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</si>
  <si>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</si>
  <si>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</si>
  <si>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</si>
  <si>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</si>
  <si>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</si>
  <si>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</si>
  <si>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</si>
  <si>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</si>
  <si>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</si>
  <si>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</si>
  <si>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</si>
  <si>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</si>
  <si>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</si>
  <si>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</si>
  <si>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</si>
  <si>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</si>
  <si>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</si>
  <si>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</si>
  <si>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</si>
  <si>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</si>
  <si>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</si>
  <si>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</si>
  <si>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</si>
  <si>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</si>
  <si>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</si>
  <si>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</si>
  <si>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</si>
  <si>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</si>
  <si>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</si>
  <si>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</si>
  <si>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</si>
  <si>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</si>
  <si>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</si>
  <si>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</si>
  <si>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</si>
  <si>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</si>
  <si>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</si>
  <si>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</si>
  <si>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</si>
  <si>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</si>
  <si>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</si>
  <si>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</si>
  <si>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</si>
  <si>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</si>
  <si>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</si>
  <si>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</si>
  <si>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</si>
  <si>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</si>
  <si>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</si>
  <si>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</si>
  <si>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</si>
  <si>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</si>
  <si>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</si>
  <si>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</si>
  <si>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</si>
  <si>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</si>
  <si>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</si>
  <si>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</si>
  <si>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</si>
  <si>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</si>
  <si>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</si>
  <si>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</si>
  <si>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</si>
  <si>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</si>
  <si>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</si>
  <si>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</si>
  <si>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</si>
  <si>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</si>
  <si>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</si>
  <si>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</si>
  <si>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</si>
  <si>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</si>
  <si>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</si>
  <si>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</si>
  <si>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</si>
  <si>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</si>
  <si>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</si>
  <si>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</si>
  <si>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</si>
  <si>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</si>
  <si>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</si>
  <si>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</si>
  <si>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</si>
  <si>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</si>
  <si>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</si>
  <si>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</si>
  <si>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</si>
  <si>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</si>
  <si>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</si>
  <si>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</si>
  <si>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</si>
  <si>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</si>
  <si>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</si>
  <si>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</si>
  <si>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</si>
  <si>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</si>
  <si>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</si>
  <si>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</si>
  <si>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</si>
  <si>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</si>
  <si>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</si>
  <si>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</si>
  <si>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</si>
  <si>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</si>
  <si>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</si>
  <si>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</si>
  <si>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</si>
  <si>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</si>
  <si>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</si>
  <si>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</si>
  <si>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</si>
  <si>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</si>
  <si>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</si>
  <si>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</si>
  <si>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</si>
  <si>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</si>
  <si>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</si>
  <si>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</si>
  <si>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</si>
  <si>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</si>
  <si>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</si>
  <si>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</si>
  <si>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</si>
  <si>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</si>
  <si>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</si>
  <si>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</si>
  <si>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</si>
  <si>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</si>
  <si>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</si>
  <si>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</si>
  <si>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</si>
  <si>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</si>
  <si>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</si>
  <si>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</si>
  <si>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</si>
  <si>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</si>
  <si>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</si>
  <si>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</si>
  <si>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</si>
  <si>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</si>
  <si>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</si>
  <si>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</si>
  <si>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</si>
  <si>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</si>
  <si>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</si>
  <si>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</si>
  <si>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</si>
  <si>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</si>
  <si>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</si>
  <si>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</si>
  <si>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</si>
  <si>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</si>
  <si>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</si>
  <si>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</si>
  <si>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</si>
  <si>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</si>
  <si>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</si>
  <si>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</si>
  <si>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</si>
  <si>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</si>
  <si>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</si>
  <si>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</si>
  <si>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</si>
  <si>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</si>
  <si>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</si>
  <si>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</si>
  <si>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</si>
  <si>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</si>
  <si>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</si>
  <si>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</si>
  <si>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</si>
  <si>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</si>
  <si>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</si>
  <si>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</si>
  <si>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</si>
  <si>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</si>
  <si>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</si>
  <si>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</si>
  <si>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</si>
  <si>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</si>
  <si>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</si>
  <si>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</si>
  <si>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</si>
  <si>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</si>
  <si>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</si>
  <si>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</si>
  <si>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</si>
  <si>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</si>
  <si>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</si>
  <si>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</si>
  <si>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</si>
  <si>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</si>
  <si>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</si>
  <si>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</si>
  <si>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</si>
  <si>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</si>
  <si>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</si>
  <si>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</si>
  <si>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</si>
  <si>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</si>
  <si>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</si>
  <si>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</si>
  <si>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</si>
  <si>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</si>
  <si>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</si>
  <si>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</si>
  <si>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</si>
  <si>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</si>
  <si>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</si>
  <si>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</si>
  <si>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</si>
  <si>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</si>
  <si>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</si>
  <si>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</si>
  <si>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</si>
  <si>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</si>
  <si>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</si>
  <si>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</si>
  <si>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</si>
  <si>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</si>
  <si>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</si>
  <si>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</si>
  <si>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</si>
  <si>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</si>
  <si>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</si>
  <si>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</si>
  <si>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</si>
  <si>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</si>
  <si>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</si>
  <si>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</si>
  <si>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</si>
  <si>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</si>
  <si>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</si>
  <si>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</si>
  <si>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</si>
  <si>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</si>
  <si>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</si>
  <si>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</si>
  <si>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</si>
  <si>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</si>
  <si>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</si>
  <si>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</si>
  <si>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</si>
  <si>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</si>
  <si>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</si>
  <si>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</si>
  <si>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</si>
  <si>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</si>
  <si>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</si>
  <si>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</si>
  <si>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</si>
  <si>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</si>
  <si>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</si>
  <si>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</si>
  <si>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</si>
  <si>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</si>
  <si>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</si>
  <si>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</si>
  <si>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</si>
  <si>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</si>
  <si>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</si>
  <si>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</si>
  <si>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</si>
  <si>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</si>
  <si>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</si>
  <si>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</si>
  <si>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</si>
  <si>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</si>
  <si>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</si>
  <si>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</si>
  <si>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</si>
  <si>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</si>
  <si>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</si>
  <si>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</si>
  <si>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</si>
  <si>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</si>
  <si>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</si>
  <si>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</si>
  <si>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</si>
  <si>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</si>
  <si>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</si>
  <si>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</si>
  <si>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</si>
  <si>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</si>
  <si>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</si>
  <si>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</si>
  <si>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</si>
  <si>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</si>
  <si>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</si>
  <si>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</si>
  <si>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</si>
  <si>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</si>
  <si>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</si>
  <si>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</si>
  <si>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</si>
  <si>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</si>
  <si>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</si>
  <si>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</si>
  <si>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</si>
  <si>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</si>
  <si>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</si>
  <si>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</si>
  <si>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</si>
  <si>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</si>
  <si>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</si>
  <si>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</si>
  <si>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</si>
  <si>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</si>
  <si>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</si>
  <si>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</si>
  <si>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</si>
  <si>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</si>
  <si>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</si>
  <si>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</si>
  <si>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</si>
  <si>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</si>
  <si>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</si>
  <si>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</si>
  <si>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</si>
  <si>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</si>
  <si>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</si>
  <si>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</si>
  <si>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</si>
  <si>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</si>
  <si>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</si>
  <si>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</si>
  <si>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</si>
  <si>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</si>
  <si>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</si>
  <si>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</si>
  <si>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</si>
  <si>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</si>
  <si>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</si>
  <si>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</si>
  <si>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</si>
  <si>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</si>
  <si>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</si>
  <si>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</si>
  <si>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</si>
  <si>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</si>
  <si>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</si>
  <si>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</si>
  <si>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</si>
  <si>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</si>
  <si>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</si>
  <si>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</si>
  <si>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</si>
  <si>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</si>
  <si>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</si>
  <si>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</si>
  <si>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</si>
  <si>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</si>
  <si>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</si>
  <si>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</si>
  <si>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</si>
  <si>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</si>
  <si>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</si>
  <si>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</si>
  <si>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</si>
  <si>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</si>
  <si>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</si>
  <si>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</si>
  <si>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</si>
  <si>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</si>
  <si>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</si>
  <si>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</si>
  <si>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</si>
  <si>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</si>
  <si>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</si>
  <si>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</si>
  <si>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</si>
  <si>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</si>
  <si>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</si>
  <si>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</si>
  <si>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</si>
  <si>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</si>
  <si>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</si>
  <si>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</si>
  <si>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</si>
  <si>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</si>
  <si>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</si>
  <si>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</si>
  <si>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</si>
  <si>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</si>
  <si>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</si>
  <si>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</si>
  <si>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</si>
  <si>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</si>
  <si>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</si>
  <si>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</si>
  <si>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</si>
  <si>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</si>
  <si>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</si>
  <si>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</si>
  <si>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</si>
  <si>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</si>
  <si>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</si>
  <si>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</si>
  <si>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</si>
  <si>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</si>
  <si>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</si>
  <si>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</si>
  <si>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</si>
  <si>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</si>
  <si>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</si>
  <si>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</si>
  <si>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</si>
  <si>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</si>
  <si>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</si>
  <si>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</si>
  <si>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</si>
  <si>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</si>
  <si>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</si>
  <si>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</si>
  <si>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</si>
  <si>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</si>
  <si>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</si>
  <si>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</si>
  <si>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</si>
  <si>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</si>
  <si>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</si>
  <si>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</si>
  <si>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</si>
  <si>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</si>
  <si>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</si>
  <si>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</si>
  <si>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</si>
  <si>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</si>
  <si>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</si>
  <si>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</si>
  <si>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</si>
  <si>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</si>
  <si>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</si>
  <si>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</si>
  <si>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</si>
  <si>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</si>
  <si>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</si>
  <si>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</si>
  <si>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</si>
  <si>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</si>
  <si>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</si>
  <si>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</si>
  <si>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</si>
  <si>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</si>
  <si>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</si>
  <si>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</si>
  <si>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</si>
  <si>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</si>
  <si>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</si>
  <si>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</si>
  <si>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</si>
  <si>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</si>
  <si>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</si>
  <si>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</si>
  <si>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</si>
  <si>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</si>
  <si>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</si>
  <si>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</si>
  <si>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</si>
  <si>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</si>
  <si>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</si>
  <si>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</si>
  <si>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</si>
  <si>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</si>
  <si>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</si>
  <si>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</si>
  <si>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</si>
  <si>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</si>
  <si>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</si>
  <si>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</si>
  <si>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</si>
  <si>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</si>
  <si>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</si>
  <si>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</si>
  <si>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</si>
  <si>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</si>
  <si>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</si>
  <si>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</si>
  <si>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</si>
  <si>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</si>
  <si>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</si>
  <si>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</si>
  <si>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</si>
  <si>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</si>
  <si>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</si>
  <si>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</si>
  <si>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</si>
  <si>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</si>
  <si>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</si>
  <si>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</si>
  <si>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</si>
  <si>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</si>
  <si>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</si>
  <si>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</si>
  <si>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</si>
  <si>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</si>
  <si>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</si>
  <si>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</si>
  <si>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</si>
  <si>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</si>
  <si>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</si>
  <si>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</si>
  <si>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</si>
  <si>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</si>
  <si>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</si>
  <si>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</si>
  <si>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</si>
  <si>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</si>
  <si>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</si>
  <si>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</si>
  <si>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</si>
  <si>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</si>
  <si>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</si>
  <si>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</si>
  <si>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</si>
  <si>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</si>
  <si>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</si>
  <si>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</si>
  <si>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</si>
  <si>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</si>
  <si>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</si>
  <si>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</si>
  <si>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</si>
  <si>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</si>
  <si>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</si>
  <si>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</si>
  <si>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</si>
  <si>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</si>
  <si>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</si>
  <si>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</si>
  <si>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</si>
  <si>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</si>
  <si>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</si>
  <si>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</si>
  <si>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</si>
  <si>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</si>
  <si>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</si>
  <si>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</si>
  <si>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</si>
  <si>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</si>
  <si>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</si>
  <si>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</si>
  <si>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</si>
  <si>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</si>
  <si>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</si>
  <si>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</si>
  <si>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</si>
  <si>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</si>
  <si>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</si>
  <si>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</si>
  <si>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</si>
  <si>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</si>
  <si>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</si>
  <si>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</si>
  <si>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</si>
  <si>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</si>
  <si>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</si>
  <si>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</si>
  <si>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</si>
  <si>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</si>
  <si>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</si>
  <si>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</si>
  <si>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</si>
  <si>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</si>
  <si>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</si>
  <si>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</si>
  <si>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</si>
  <si>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</si>
  <si>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</si>
  <si>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</si>
  <si>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</si>
  <si>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</si>
  <si>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</si>
  <si>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</si>
  <si>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</si>
  <si>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</si>
  <si>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</si>
  <si>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</si>
  <si>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</si>
  <si>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</si>
  <si>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</si>
  <si>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</si>
  <si>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</si>
  <si>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</si>
  <si>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</si>
  <si>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</si>
  <si>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</si>
  <si>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</si>
  <si>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</si>
  <si>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</si>
  <si>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</si>
  <si>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</si>
  <si>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</si>
  <si>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</si>
  <si>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</si>
  <si>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</si>
  <si>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</si>
  <si>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</si>
  <si>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</si>
  <si>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</si>
  <si>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</si>
  <si>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</si>
  <si>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</si>
  <si>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</si>
  <si>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</si>
  <si>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</si>
  <si>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</si>
  <si>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</si>
  <si>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</si>
  <si>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</si>
  <si>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</si>
  <si>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</si>
  <si>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</si>
  <si>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</si>
  <si>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</si>
  <si>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</si>
  <si>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</si>
  <si>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</si>
  <si>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</si>
  <si>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</si>
  <si>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</si>
  <si>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</si>
  <si>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</si>
  <si>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</si>
  <si>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</si>
  <si>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</si>
  <si>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</si>
  <si>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</si>
  <si>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</si>
  <si>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</si>
  <si>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</si>
  <si>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</si>
  <si>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</si>
  <si>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</si>
  <si>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</si>
  <si>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</si>
  <si>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</si>
  <si>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</si>
  <si>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</si>
  <si>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</si>
  <si>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</si>
  <si>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</si>
  <si>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</si>
  <si>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</si>
  <si>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</si>
  <si>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</si>
  <si>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</si>
  <si>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</si>
  <si>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</si>
  <si>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</si>
  <si>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</si>
  <si>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</si>
  <si>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</si>
  <si>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</si>
  <si>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</si>
  <si>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</si>
  <si>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</si>
  <si>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</si>
  <si>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</si>
  <si>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</si>
  <si>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</si>
  <si>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</si>
  <si>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</si>
  <si>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</si>
  <si>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</si>
  <si>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</si>
  <si>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</si>
  <si>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</si>
  <si>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</si>
  <si>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</si>
  <si>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</si>
  <si>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</si>
  <si>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</si>
  <si>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</si>
  <si>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</si>
  <si>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</si>
  <si>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</si>
  <si>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</si>
  <si>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</si>
  <si>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</si>
  <si>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</si>
  <si>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</si>
  <si>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</si>
  <si>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</si>
  <si>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</si>
  <si>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</si>
  <si>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</si>
  <si>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</si>
  <si>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</si>
  <si>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</si>
  <si>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</si>
  <si>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</si>
  <si>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</si>
  <si>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</si>
  <si>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</si>
  <si>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</si>
  <si>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</si>
  <si>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</si>
  <si>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</si>
  <si>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</si>
  <si>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</si>
  <si>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</si>
  <si>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</si>
  <si>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</si>
  <si>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</si>
  <si>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</si>
  <si>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</si>
  <si>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</si>
  <si>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</si>
  <si>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</si>
  <si>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</si>
  <si>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</si>
  <si>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</si>
  <si>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</si>
  <si>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</si>
  <si>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</si>
  <si>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</si>
  <si>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</si>
  <si>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</si>
  <si>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</si>
  <si>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</si>
  <si>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</si>
  <si>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</si>
  <si>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</si>
  <si>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</si>
  <si>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</si>
  <si>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</si>
  <si>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</si>
  <si>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</si>
  <si>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</si>
  <si>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</si>
  <si>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</si>
  <si>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</si>
  <si>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</si>
  <si>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</si>
  <si>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</si>
  <si>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</si>
  <si>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</si>
  <si>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</si>
  <si>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</si>
  <si>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</si>
  <si>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</si>
  <si>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</si>
  <si>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</si>
  <si>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</si>
  <si>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</si>
  <si>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</si>
  <si>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</si>
  <si>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</si>
  <si>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</si>
  <si>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</si>
  <si>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</si>
  <si>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</si>
  <si>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</si>
  <si>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</si>
  <si>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</si>
  <si>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</si>
  <si>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</si>
  <si>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</si>
  <si>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</si>
  <si>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</si>
  <si>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</si>
  <si>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</si>
  <si>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</si>
  <si>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</si>
  <si>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</si>
  <si>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</si>
  <si>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</si>
  <si>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</si>
  <si>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</si>
  <si>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</si>
  <si>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</si>
  <si>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</si>
  <si>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</si>
  <si>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</si>
  <si>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</si>
  <si>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</si>
  <si>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</si>
  <si>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</si>
  <si>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</si>
  <si>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</si>
  <si>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</si>
  <si>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</si>
  <si>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</si>
  <si>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</si>
  <si>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</si>
  <si>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</si>
  <si>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</si>
  <si>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</si>
  <si>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</si>
  <si>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</si>
  <si>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</si>
  <si>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</si>
  <si>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</si>
  <si>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</si>
  <si>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</si>
  <si>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</si>
  <si>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</si>
  <si>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</si>
  <si>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</si>
  <si>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</si>
  <si>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</si>
  <si>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</si>
  <si>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</si>
  <si>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</si>
  <si>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</si>
  <si>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</si>
  <si>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</si>
  <si>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</si>
  <si>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</si>
  <si>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</si>
  <si>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</si>
  <si>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</si>
  <si>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</si>
  <si>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</si>
  <si>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</si>
  <si>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</si>
  <si>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</si>
  <si>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</si>
  <si>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</si>
  <si>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</si>
  <si>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</si>
  <si>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</si>
  <si>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</si>
  <si>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</si>
  <si>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</si>
  <si>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</si>
  <si>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</si>
  <si>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</si>
  <si>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</si>
  <si>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</si>
  <si>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</si>
  <si>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</si>
  <si>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</si>
  <si>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</si>
  <si>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</si>
  <si>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</si>
  <si>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</si>
  <si>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</si>
  <si>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</si>
  <si>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</si>
  <si>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</si>
  <si>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</si>
  <si>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</si>
  <si>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</si>
  <si>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</si>
  <si>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</si>
  <si>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</si>
  <si>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</si>
  <si>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</si>
  <si>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</si>
  <si>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</si>
  <si>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</si>
  <si>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</si>
  <si>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</si>
  <si>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</si>
  <si>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</si>
  <si>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</si>
  <si>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</si>
  <si>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</si>
  <si>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</si>
  <si>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</si>
  <si>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</si>
  <si>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</si>
  <si>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</si>
  <si>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</si>
  <si>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</si>
  <si>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</si>
  <si>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</si>
  <si>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</si>
  <si>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</si>
  <si>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</si>
  <si>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</si>
  <si>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</si>
  <si>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</si>
  <si>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</si>
  <si>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</si>
  <si>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</si>
  <si>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</si>
  <si>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</si>
  <si>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</si>
  <si>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</si>
  <si>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</si>
  <si>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</si>
  <si>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</si>
  <si>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</si>
  <si>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</si>
  <si>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</si>
  <si>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</si>
  <si>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</si>
  <si>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</si>
  <si>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</si>
  <si>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</si>
  <si>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</si>
  <si>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</si>
  <si>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</si>
  <si>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</si>
  <si>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</si>
  <si>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</si>
  <si>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</si>
  <si>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</si>
  <si>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</si>
  <si>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</si>
  <si>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</si>
  <si>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</si>
  <si>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</si>
  <si>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</si>
  <si>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</si>
  <si>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</si>
  <si>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</si>
  <si>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</si>
  <si>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</si>
  <si>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</si>
  <si>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</si>
  <si>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</si>
  <si>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</si>
  <si>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</si>
  <si>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</si>
  <si>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</si>
  <si>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</si>
  <si>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</si>
  <si>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</si>
  <si>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</si>
  <si>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</si>
  <si>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</si>
  <si>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</si>
  <si>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</si>
  <si>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</si>
  <si>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</si>
  <si>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</si>
  <si>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</si>
  <si>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</si>
  <si>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</si>
  <si>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</si>
  <si>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</si>
  <si>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</si>
  <si>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</si>
  <si>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</si>
  <si>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</si>
  <si>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</si>
  <si>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</si>
  <si>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</si>
  <si>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</si>
  <si>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</si>
  <si>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</si>
  <si>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</si>
  <si>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</si>
  <si>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</si>
  <si>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</si>
  <si>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</si>
  <si>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</si>
  <si>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</si>
  <si>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</si>
  <si>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</si>
  <si>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</si>
  <si>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</si>
  <si>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</si>
  <si>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</si>
  <si>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</si>
  <si>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</si>
  <si>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</si>
  <si>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</si>
  <si>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</si>
  <si>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</si>
  <si>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</si>
  <si>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</si>
  <si>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</si>
  <si>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</si>
  <si>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</si>
  <si>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</si>
  <si>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</si>
  <si>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</si>
  <si>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</si>
  <si>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</si>
  <si>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</si>
  <si>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</si>
  <si>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</si>
  <si>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</si>
  <si>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</si>
  <si>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</si>
  <si>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</si>
  <si>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</si>
  <si>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</si>
  <si>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</si>
  <si>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</si>
  <si>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</si>
  <si>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</si>
  <si>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</si>
  <si>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</si>
  <si>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</si>
  <si>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</si>
  <si>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</si>
  <si>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</si>
  <si>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</si>
  <si>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</si>
  <si>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</si>
  <si>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</si>
  <si>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</si>
  <si>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</si>
  <si>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</si>
  <si>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</si>
  <si>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</si>
  <si>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</si>
  <si>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</si>
  <si>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</si>
  <si>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</si>
  <si>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</si>
  <si>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</si>
  <si>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</si>
  <si>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</si>
  <si>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</si>
  <si>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</si>
  <si>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</si>
  <si>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</si>
  <si>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</si>
  <si>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</si>
  <si>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</si>
  <si>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</si>
  <si>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</si>
  <si>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</si>
  <si>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</si>
  <si>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</si>
  <si>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</si>
  <si>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</si>
  <si>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</si>
  <si>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</si>
  <si>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</si>
  <si>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</si>
  <si>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</si>
  <si>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</si>
  <si>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</si>
  <si>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</si>
  <si>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</si>
  <si>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</si>
  <si>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</si>
  <si>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</si>
  <si>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</si>
  <si>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</si>
  <si>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</si>
  <si>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</si>
  <si>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</si>
  <si>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</si>
  <si>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</si>
  <si>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</si>
  <si>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</si>
  <si>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</si>
  <si>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</si>
  <si>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</si>
  <si>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</si>
  <si>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</si>
  <si>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</si>
  <si>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</si>
  <si>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</si>
  <si>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</si>
  <si>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</si>
  <si>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</si>
  <si>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</si>
  <si>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</si>
  <si>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</si>
  <si>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</si>
  <si>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</si>
  <si>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</si>
  <si>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</si>
  <si>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</si>
  <si>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</si>
  <si>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</si>
  <si>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</si>
  <si>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</si>
  <si>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</si>
  <si>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</si>
  <si>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</si>
  <si>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</si>
  <si>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</si>
  <si>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</si>
  <si>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</si>
  <si>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</si>
  <si>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</si>
  <si>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</si>
  <si>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</si>
  <si>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</si>
  <si>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</si>
  <si>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</si>
  <si>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</si>
  <si>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</si>
  <si>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</si>
  <si>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</si>
  <si>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</si>
  <si>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</si>
  <si>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</si>
  <si>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</si>
  <si>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</si>
  <si>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</si>
  <si>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</si>
  <si>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</si>
  <si>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</si>
  <si>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</si>
  <si>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</si>
  <si>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</si>
  <si>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</si>
  <si>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</si>
  <si>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</si>
  <si>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</si>
  <si>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</si>
  <si>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</si>
  <si>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</si>
  <si>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</si>
  <si>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</si>
  <si>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</si>
  <si>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</si>
  <si>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</si>
  <si>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</si>
  <si>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</si>
  <si>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</si>
  <si>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</si>
  <si>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</si>
  <si>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</si>
  <si>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</si>
  <si>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</si>
  <si>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</si>
  <si>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</si>
  <si>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</si>
  <si>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</si>
  <si>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</si>
  <si>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</si>
  <si>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</si>
  <si>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</si>
  <si>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</si>
  <si>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</si>
  <si>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</si>
  <si>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</si>
  <si>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</si>
  <si>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</si>
  <si>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</si>
  <si>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</si>
  <si>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</si>
  <si>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</si>
  <si>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</si>
  <si>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</si>
  <si>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</si>
  <si>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</si>
  <si>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</si>
  <si>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</si>
  <si>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</si>
  <si>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</si>
  <si>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</si>
  <si>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</si>
  <si>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</si>
  <si>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</si>
  <si>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</si>
  <si>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</si>
  <si>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</si>
  <si>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</si>
  <si>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</si>
  <si>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</si>
  <si>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</si>
  <si>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</si>
  <si>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</si>
  <si>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</si>
  <si>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</si>
  <si>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</si>
  <si>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</si>
  <si>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</si>
  <si>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</si>
  <si>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</si>
  <si>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</si>
  <si>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</si>
  <si>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</si>
  <si>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</si>
  <si>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</si>
  <si>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</si>
  <si>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</si>
  <si>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</si>
  <si>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</si>
  <si>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</si>
  <si>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</si>
  <si>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</si>
  <si>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</si>
  <si>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</si>
  <si>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</si>
  <si>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</si>
  <si>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</si>
  <si>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</si>
  <si>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</si>
  <si>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</si>
  <si>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</si>
  <si>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</si>
  <si>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</si>
  <si>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</si>
  <si>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</si>
  <si>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</si>
  <si>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</si>
  <si>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</si>
  <si>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</si>
  <si>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</si>
  <si>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</si>
  <si>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</si>
  <si>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</si>
  <si>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</si>
  <si>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</si>
  <si>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</si>
  <si>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</si>
  <si>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</si>
  <si>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</si>
  <si>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</si>
  <si>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</si>
  <si>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</si>
  <si>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</si>
  <si>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</si>
  <si>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</si>
  <si>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</si>
  <si>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</si>
  <si>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</si>
  <si>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</si>
  <si>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</si>
  <si>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</si>
  <si>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</si>
  <si>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</si>
  <si>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</si>
  <si>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</si>
  <si>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</si>
  <si>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</si>
  <si>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</si>
  <si>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</si>
  <si>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</si>
  <si>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</si>
  <si>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</si>
  <si>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</si>
  <si>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</si>
  <si>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</si>
  <si>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</si>
  <si>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</si>
  <si>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</si>
  <si>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</si>
  <si>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</si>
  <si>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</si>
  <si>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</si>
  <si>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</si>
  <si>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</si>
  <si>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</si>
  <si>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</si>
  <si>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</si>
  <si>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</si>
  <si>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</si>
  <si>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</si>
  <si>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</si>
  <si>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</si>
  <si>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</si>
  <si>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</si>
  <si>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</si>
  <si>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</si>
  <si>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</si>
  <si>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</si>
  <si>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</si>
  <si>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</si>
  <si>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</si>
  <si>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</si>
  <si>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</si>
  <si>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</si>
  <si>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</si>
  <si>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</si>
  <si>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</si>
  <si>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</si>
  <si>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</si>
  <si>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</si>
  <si>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</si>
  <si>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</si>
  <si>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</si>
  <si>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</si>
  <si>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</si>
  <si>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</si>
  <si>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</si>
  <si>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</si>
  <si>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</si>
  <si>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</si>
  <si>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</si>
  <si>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</si>
  <si>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</si>
  <si>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</si>
  <si>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</si>
  <si>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</si>
  <si>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</si>
  <si>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</si>
  <si>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</si>
  <si>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</si>
  <si>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</si>
  <si>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</si>
  <si>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</si>
  <si>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</si>
  <si>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</si>
  <si>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</si>
  <si>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</si>
  <si>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</si>
  <si>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</si>
  <si>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</si>
  <si>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</si>
  <si>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</si>
  <si>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</si>
  <si>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</si>
  <si>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</si>
  <si>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</si>
  <si>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</si>
  <si>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</si>
  <si>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</si>
  <si>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</si>
  <si>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</si>
  <si>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</si>
  <si>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</si>
  <si>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</si>
  <si>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</si>
  <si>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</si>
  <si>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</si>
  <si>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</si>
  <si>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</si>
  <si>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</si>
  <si>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</si>
  <si>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</si>
  <si>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</si>
  <si>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</si>
  <si>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</si>
  <si>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</si>
  <si>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</si>
  <si>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</si>
  <si>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</si>
  <si>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</si>
  <si>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</si>
  <si>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</si>
  <si>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</si>
  <si>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</si>
  <si>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</si>
  <si>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</si>
  <si>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</si>
  <si>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</si>
  <si>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</si>
  <si>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</si>
  <si>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</si>
  <si>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</si>
  <si>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</si>
  <si>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</si>
  <si>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</si>
  <si>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</si>
  <si>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</si>
  <si>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</si>
  <si>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</si>
  <si>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</si>
  <si>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</si>
  <si>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</si>
  <si>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</si>
  <si>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</si>
  <si>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</si>
  <si>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</si>
  <si>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</si>
  <si>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</si>
  <si>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</si>
  <si>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</si>
  <si>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</si>
  <si>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</si>
  <si>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</si>
  <si>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</si>
  <si>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</si>
  <si>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</si>
  <si>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</si>
  <si>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</si>
  <si>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</si>
  <si>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</si>
  <si>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</si>
  <si>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</si>
  <si>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</si>
  <si>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</si>
  <si>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</si>
  <si>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</si>
  <si>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</si>
  <si>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</si>
  <si>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</si>
  <si>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</si>
  <si>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</si>
  <si>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</si>
  <si>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</si>
  <si>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</si>
  <si>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</si>
  <si>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</si>
  <si>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</si>
  <si>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</si>
  <si>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</si>
  <si>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</si>
  <si>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</si>
  <si>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</si>
  <si>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</si>
  <si>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</si>
  <si>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</si>
  <si>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</si>
  <si>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</si>
  <si>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</si>
  <si>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</si>
  <si>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</si>
  <si>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</si>
  <si>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</si>
  <si>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</si>
  <si>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</si>
  <si>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</si>
  <si>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</si>
  <si>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</si>
  <si>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</si>
  <si>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</si>
  <si>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</si>
  <si>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</si>
  <si>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</si>
  <si>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</si>
  <si>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</si>
  <si>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</si>
  <si>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</si>
  <si>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</si>
  <si>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</si>
  <si>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</si>
  <si>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</si>
  <si>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</si>
  <si>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</si>
  <si>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</si>
  <si>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</si>
  <si>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</si>
  <si>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</si>
  <si>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</si>
  <si>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</si>
  <si>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</si>
  <si>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</si>
  <si>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</si>
  <si>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</si>
  <si>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</si>
  <si>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</si>
  <si>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</si>
  <si>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</si>
  <si>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</si>
  <si>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</si>
  <si>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</si>
  <si>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</si>
  <si>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</si>
  <si>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</si>
  <si>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</si>
  <si>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</si>
  <si>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</si>
  <si>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</si>
  <si>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</si>
  <si>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</si>
  <si>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</si>
  <si>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</si>
  <si>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</si>
  <si>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</si>
  <si>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</si>
  <si>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</si>
  <si>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</si>
  <si>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</si>
  <si>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</si>
  <si>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</si>
  <si>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</si>
  <si>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</si>
  <si>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</si>
  <si>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</si>
  <si>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</si>
  <si>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</si>
  <si>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</si>
  <si>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</si>
  <si>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</si>
  <si>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</si>
  <si>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</si>
  <si>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</si>
  <si>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</si>
  <si>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</si>
  <si>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</si>
  <si>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</si>
  <si>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</si>
  <si>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</si>
  <si>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</si>
  <si>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</si>
  <si>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</si>
  <si>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</si>
  <si>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</si>
  <si>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</si>
  <si>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</si>
  <si>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</si>
  <si>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</si>
  <si>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</si>
  <si>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</si>
  <si>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</si>
  <si>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</si>
  <si>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</si>
  <si>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</si>
  <si>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</si>
  <si>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</si>
  <si>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</si>
  <si>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</si>
  <si>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</si>
  <si>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</si>
  <si>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</si>
  <si>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</si>
  <si>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</si>
  <si>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</si>
  <si>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</si>
  <si>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</si>
  <si>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</si>
  <si>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</si>
  <si>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</si>
  <si>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</si>
  <si>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</si>
  <si>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</si>
  <si>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</si>
  <si>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</si>
  <si>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</si>
  <si>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</si>
  <si>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</si>
  <si>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</si>
  <si>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</si>
  <si>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</si>
  <si>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</si>
  <si>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</si>
  <si>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</si>
  <si>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</si>
  <si>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</si>
  <si>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</si>
  <si>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</si>
  <si>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</si>
  <si>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</si>
  <si>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</si>
  <si>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</si>
  <si>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</si>
  <si>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</si>
  <si>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</si>
  <si>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</si>
  <si>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</si>
  <si>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</si>
  <si>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</si>
  <si>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</si>
  <si>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</si>
  <si>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</si>
  <si>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</si>
  <si>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</si>
  <si>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</si>
  <si>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</si>
  <si>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</si>
  <si>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</si>
  <si>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</si>
  <si>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</si>
  <si>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</si>
  <si>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</si>
  <si>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</si>
  <si>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</si>
  <si>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</si>
  <si>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</si>
  <si>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</si>
  <si>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</si>
  <si>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</si>
  <si>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</si>
  <si>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</si>
  <si>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</si>
  <si>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</si>
  <si>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</si>
  <si>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</si>
  <si>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</si>
  <si>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</si>
  <si>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</si>
  <si>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</si>
  <si>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</si>
  <si>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</si>
  <si>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</si>
  <si>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</si>
  <si>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</si>
  <si>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</si>
  <si>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</si>
  <si>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</si>
  <si>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</si>
  <si>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</si>
  <si>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</si>
  <si>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</si>
  <si>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</si>
  <si>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</si>
  <si>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</si>
  <si>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</si>
  <si>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</si>
  <si>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</si>
  <si>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</si>
  <si>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</si>
  <si>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</si>
  <si>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</si>
  <si>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</si>
  <si>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</si>
  <si>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</si>
  <si>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</si>
  <si>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</si>
  <si>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</si>
  <si>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</si>
  <si>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</si>
  <si>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</si>
  <si>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</si>
  <si>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</si>
  <si>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</si>
  <si>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</si>
  <si>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</si>
  <si>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</si>
  <si>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</si>
  <si>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</si>
  <si>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</si>
  <si>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</si>
  <si>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</si>
  <si>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</si>
  <si>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</si>
  <si>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</si>
  <si>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</si>
  <si>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</si>
  <si>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</si>
  <si>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</si>
  <si>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</si>
  <si>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</si>
  <si>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</si>
  <si>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</si>
  <si>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</si>
  <si>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</si>
  <si>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</si>
  <si>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</si>
  <si>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</si>
  <si>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</si>
  <si>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</si>
  <si>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</si>
  <si>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</si>
  <si>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</si>
  <si>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</si>
  <si>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</si>
  <si>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</si>
  <si>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</si>
  <si>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</si>
  <si>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</si>
  <si>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</si>
  <si>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</si>
  <si>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</si>
  <si>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</si>
  <si>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</si>
  <si>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</si>
  <si>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</si>
  <si>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</si>
  <si>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</si>
  <si>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</si>
  <si>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</si>
  <si>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</si>
  <si>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</si>
  <si>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</si>
  <si>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</si>
  <si>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</si>
  <si>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</si>
  <si>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</si>
  <si>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</si>
  <si>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</si>
  <si>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</si>
  <si>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</si>
  <si>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</si>
  <si>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</si>
  <si>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</si>
  <si>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</si>
  <si>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</si>
  <si>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</si>
  <si>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</si>
  <si>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</si>
  <si>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</si>
  <si>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</si>
  <si>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</si>
  <si>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</si>
  <si>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</si>
  <si>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</si>
  <si>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</si>
  <si>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</si>
  <si>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</si>
  <si>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</si>
  <si>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</si>
  <si>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</si>
  <si>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</si>
  <si>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</si>
  <si>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</si>
  <si>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</si>
  <si>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</si>
  <si>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</si>
  <si>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</si>
  <si>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</si>
  <si>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</si>
  <si>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</si>
  <si>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</si>
  <si>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</si>
  <si>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</si>
  <si>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</si>
  <si>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</si>
  <si>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</si>
  <si>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</si>
  <si>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</si>
  <si>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</si>
  <si>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</si>
  <si>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</si>
  <si>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</si>
  <si>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</si>
  <si>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</si>
  <si>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</si>
  <si>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</si>
  <si>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</si>
  <si>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</si>
  <si>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</si>
  <si>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</si>
  <si>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</si>
  <si>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</si>
  <si>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</si>
  <si>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</si>
  <si>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</si>
  <si>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</si>
  <si>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</si>
  <si>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</si>
  <si>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</si>
  <si>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</si>
  <si>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</si>
  <si>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</si>
  <si>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</si>
  <si>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</si>
  <si>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</si>
  <si>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</si>
  <si>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</si>
  <si>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</si>
  <si>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</si>
  <si>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</si>
  <si>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</si>
  <si>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</si>
  <si>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</si>
  <si>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</si>
  <si>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</si>
  <si>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</si>
  <si>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</si>
  <si>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</si>
  <si>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</si>
  <si>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</si>
  <si>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</si>
  <si>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</si>
  <si>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</si>
  <si>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</si>
  <si>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</si>
  <si>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</si>
  <si>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</si>
  <si>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</si>
  <si>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</si>
  <si>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</si>
  <si>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</si>
  <si>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</si>
  <si>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</si>
  <si>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</si>
  <si>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</si>
  <si>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</si>
  <si>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</si>
  <si>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</si>
  <si>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</si>
  <si>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</si>
  <si>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</si>
  <si>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</si>
  <si>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</si>
  <si>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</si>
  <si>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</si>
  <si>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</si>
  <si>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</si>
  <si>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</si>
  <si>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</si>
  <si>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</si>
  <si>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</si>
  <si>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</si>
  <si>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</si>
  <si>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</si>
  <si>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</si>
  <si>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</si>
  <si>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</si>
  <si>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</si>
  <si>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</si>
  <si>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</si>
  <si>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</si>
  <si>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</si>
  <si>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</si>
  <si>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</si>
  <si>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</si>
  <si>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</si>
  <si>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</si>
  <si>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</si>
  <si>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</si>
  <si>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</si>
  <si>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</si>
  <si>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</si>
  <si>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</si>
  <si>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</si>
  <si>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</si>
  <si>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</si>
  <si>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</si>
  <si>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</si>
  <si>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</si>
  <si>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</si>
  <si>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</si>
  <si>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</si>
  <si>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</si>
  <si>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</si>
  <si>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</si>
  <si>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</si>
  <si>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</si>
  <si>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</si>
  <si>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</si>
  <si>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</si>
  <si>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</si>
  <si>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</si>
  <si>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</si>
  <si>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</si>
  <si>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</si>
  <si>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</si>
  <si>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</si>
  <si>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</si>
  <si>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</si>
  <si>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</si>
  <si>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</si>
  <si>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</si>
  <si>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</si>
  <si>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</si>
  <si>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</si>
  <si>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</si>
  <si>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</si>
  <si>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</si>
  <si>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</si>
  <si>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</si>
  <si>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</si>
  <si>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</si>
  <si>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</si>
  <si>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</si>
  <si>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</si>
  <si>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</si>
  <si>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</si>
  <si>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</si>
  <si>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</si>
  <si>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</si>
  <si>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</si>
  <si>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</si>
  <si>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</si>
  <si>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</si>
  <si>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</si>
  <si>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</si>
  <si>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</si>
  <si>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</si>
  <si>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</si>
  <si>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</si>
  <si>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</si>
  <si>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</si>
  <si>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</si>
  <si>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</si>
  <si>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</si>
  <si>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</si>
  <si>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</si>
  <si>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</si>
  <si>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</si>
  <si>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</si>
  <si>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</si>
  <si>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</si>
  <si>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</si>
  <si>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</si>
  <si>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</si>
  <si>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</si>
  <si>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</si>
  <si>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</si>
  <si>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</si>
  <si>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</si>
  <si>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</si>
  <si>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</si>
  <si>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</si>
  <si>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</si>
  <si>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</si>
  <si>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</si>
  <si>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</si>
  <si>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</si>
  <si>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</si>
  <si>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</si>
  <si>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</si>
  <si>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</si>
  <si>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</si>
  <si>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</si>
  <si>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</si>
  <si>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</si>
  <si>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</si>
  <si>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</si>
  <si>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</si>
  <si>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</si>
  <si>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</si>
  <si>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</si>
  <si>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</si>
  <si>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</si>
  <si>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</si>
  <si>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</si>
  <si>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</si>
  <si>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</si>
  <si>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</si>
  <si>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</si>
  <si>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</si>
  <si>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</si>
  <si>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</si>
  <si>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</si>
  <si>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</si>
  <si>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</si>
  <si>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</si>
  <si>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</si>
  <si>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</si>
  <si>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</si>
  <si>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</si>
  <si>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</si>
  <si>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</si>
  <si>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</si>
  <si>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</si>
  <si>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</si>
  <si>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</si>
  <si>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</si>
  <si>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</si>
  <si>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</si>
  <si>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</si>
  <si>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</si>
  <si>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</si>
  <si>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</si>
  <si>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</si>
  <si>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</si>
  <si>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</si>
  <si>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</si>
  <si>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</si>
  <si>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</si>
  <si>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</si>
  <si>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</si>
  <si>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</si>
  <si>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</si>
  <si>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</si>
  <si>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</si>
  <si>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</si>
  <si>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</si>
  <si>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</si>
  <si>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</si>
  <si>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</si>
  <si>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</si>
  <si>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</si>
  <si>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</si>
  <si>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</si>
  <si>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</si>
  <si>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</si>
  <si>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</si>
  <si>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</si>
  <si>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</si>
  <si>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</si>
  <si>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</si>
  <si>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</si>
  <si>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</si>
  <si>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</si>
  <si>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</si>
  <si>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</si>
  <si>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</si>
  <si>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</si>
  <si>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</si>
  <si>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</si>
  <si>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</si>
  <si>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</si>
  <si>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</si>
  <si>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</si>
  <si>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</si>
  <si>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</si>
  <si>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</si>
  <si>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</si>
  <si>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</si>
  <si>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</si>
  <si>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</si>
  <si>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</si>
  <si>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</si>
  <si>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</si>
  <si>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</si>
  <si>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</si>
  <si>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</si>
  <si>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</si>
  <si>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</si>
  <si>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</si>
  <si>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</si>
  <si>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</si>
  <si>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</si>
  <si>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</si>
  <si>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</si>
  <si>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</si>
  <si>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</si>
  <si>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</si>
  <si>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</si>
  <si>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</si>
  <si>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</si>
  <si>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</si>
  <si>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</si>
  <si>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</si>
  <si>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</si>
  <si>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</si>
  <si>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</si>
  <si>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</si>
  <si>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</si>
  <si>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</si>
  <si>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</si>
  <si>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</si>
  <si>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</si>
  <si>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</si>
  <si>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</si>
  <si>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</si>
  <si>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</si>
  <si>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</si>
  <si>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</si>
  <si>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</si>
  <si>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</si>
  <si>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</si>
  <si>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</si>
  <si>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</si>
  <si>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</si>
  <si>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</si>
  <si>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</si>
  <si>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</si>
  <si>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</si>
  <si>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</si>
  <si>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</si>
  <si>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</si>
  <si>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</si>
  <si>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</si>
  <si>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</si>
  <si>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</si>
  <si>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</si>
  <si>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</si>
  <si>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</si>
  <si>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</si>
  <si>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</si>
  <si>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</si>
  <si>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</si>
  <si>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</si>
  <si>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</si>
  <si>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</si>
  <si>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</si>
  <si>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</si>
  <si>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</si>
  <si>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</si>
  <si>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</si>
  <si>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</si>
  <si>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</si>
  <si>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</si>
  <si>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</si>
  <si>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</si>
  <si>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</si>
  <si>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</si>
  <si>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</si>
  <si>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</si>
  <si>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</si>
  <si>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</si>
  <si>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</si>
  <si>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</si>
  <si>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</si>
  <si>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</si>
  <si>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</si>
  <si>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</si>
  <si>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</si>
  <si>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</si>
  <si>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</si>
  <si>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</si>
  <si>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</si>
  <si>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</si>
  <si>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</si>
  <si>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</si>
  <si>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</si>
  <si>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</si>
  <si>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</si>
  <si>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</si>
  <si>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</si>
  <si>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</si>
  <si>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</si>
  <si>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</si>
  <si>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</si>
  <si>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</si>
  <si>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</si>
  <si>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</si>
  <si>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</si>
  <si>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</si>
  <si>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</si>
  <si>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</si>
  <si>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</si>
  <si>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</si>
  <si>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</si>
  <si>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</si>
  <si>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</si>
  <si>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</si>
  <si>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</si>
  <si>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</si>
  <si>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</si>
  <si>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</si>
  <si>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</si>
  <si>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</si>
  <si>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</si>
  <si>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</si>
  <si>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</si>
  <si>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</si>
  <si>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</si>
  <si>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</si>
  <si>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</si>
  <si>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</si>
  <si>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</si>
  <si>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</si>
  <si>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</si>
  <si>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</si>
  <si>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</si>
  <si>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</si>
  <si>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</si>
  <si>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</si>
  <si>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</si>
  <si>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</si>
  <si>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</si>
  <si>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</si>
  <si>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</si>
  <si>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</si>
  <si>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</si>
  <si>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</si>
  <si>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</si>
  <si>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</si>
  <si>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</si>
  <si>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</si>
  <si>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</si>
  <si>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</si>
  <si>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</si>
  <si>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</si>
  <si>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</si>
  <si>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</si>
  <si>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</si>
  <si>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</si>
  <si>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</si>
  <si>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</si>
  <si>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</si>
  <si>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</si>
  <si>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</si>
  <si>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</si>
  <si>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</si>
  <si>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</si>
  <si>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</si>
  <si>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</si>
  <si>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</si>
  <si>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</si>
  <si>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</si>
  <si>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</si>
  <si>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</si>
  <si>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</si>
  <si>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</si>
  <si>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</si>
  <si>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</si>
  <si>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</si>
  <si>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</si>
  <si>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</si>
  <si>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</si>
  <si>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</si>
  <si>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</si>
  <si>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</si>
  <si>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</si>
  <si>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</si>
  <si>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</si>
  <si>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</si>
  <si>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</si>
  <si>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</si>
  <si>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</si>
  <si>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</si>
  <si>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</si>
  <si>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</si>
  <si>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</si>
  <si>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</si>
  <si>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</si>
  <si>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</si>
  <si>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</si>
  <si>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</si>
  <si>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</si>
  <si>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</si>
  <si>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</si>
  <si>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</si>
  <si>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</si>
  <si>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</si>
  <si>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</si>
  <si>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</si>
  <si>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</si>
  <si>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</si>
  <si>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</si>
  <si>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</si>
  <si>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</si>
  <si>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</si>
  <si>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</si>
  <si>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</si>
  <si>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</si>
  <si>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</si>
  <si>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</si>
  <si>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</si>
  <si>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</si>
  <si>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</si>
  <si>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</si>
  <si>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</si>
  <si>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</si>
  <si>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</si>
  <si>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</si>
  <si>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</si>
  <si>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</si>
  <si>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</si>
  <si>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</si>
  <si>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</si>
  <si>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</si>
  <si>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</si>
  <si>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</si>
  <si>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</si>
  <si>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</si>
  <si>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</si>
  <si>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</si>
  <si>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</si>
  <si>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</si>
  <si>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</si>
  <si>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</si>
  <si>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</si>
  <si>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</si>
  <si>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</si>
  <si>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</si>
  <si>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</si>
  <si>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</si>
  <si>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</si>
  <si>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</si>
  <si>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</si>
  <si>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</si>
  <si>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</si>
  <si>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</si>
  <si>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</si>
  <si>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</si>
  <si>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</si>
  <si>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</si>
  <si>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</si>
  <si>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</si>
  <si>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</si>
  <si>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</si>
  <si>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</si>
  <si>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</si>
  <si>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</si>
  <si>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</si>
  <si>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</si>
  <si>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</si>
  <si>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</si>
  <si>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</si>
  <si>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</si>
  <si>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</si>
  <si>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</si>
  <si>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</si>
  <si>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</si>
  <si>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</si>
  <si>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</si>
  <si>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</si>
  <si>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</si>
  <si>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</si>
  <si>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</si>
  <si>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</si>
  <si>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</si>
  <si>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</si>
  <si>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</si>
  <si>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</si>
  <si>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</si>
  <si>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</si>
  <si>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</si>
  <si>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</si>
  <si>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</si>
  <si>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</si>
  <si>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</si>
  <si>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</si>
  <si>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</si>
  <si>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</si>
  <si>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</si>
  <si>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</si>
  <si>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</si>
  <si>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</si>
  <si>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</si>
  <si>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</si>
  <si>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</si>
  <si>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</si>
  <si>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</si>
  <si>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</si>
  <si>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</si>
  <si>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</si>
  <si>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</si>
  <si>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</si>
  <si>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</si>
  <si>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</si>
  <si>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</si>
  <si>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</si>
  <si>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</si>
  <si>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</si>
  <si>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</si>
  <si>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</si>
  <si>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</si>
  <si>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</si>
  <si>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</si>
  <si>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</si>
  <si>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</si>
  <si>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</si>
  <si>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</si>
  <si>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</si>
  <si>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</si>
  <si>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</si>
  <si>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</si>
  <si>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</si>
  <si>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</si>
  <si>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</si>
  <si>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</si>
  <si>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</si>
  <si>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</si>
  <si>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</si>
  <si>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</si>
  <si>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</si>
  <si>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</si>
  <si>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</si>
  <si>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</si>
  <si>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</si>
  <si>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</si>
  <si>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</si>
  <si>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</si>
  <si>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</si>
  <si>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</si>
  <si>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</si>
  <si>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</si>
  <si>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</si>
  <si>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</si>
  <si>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</si>
  <si>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</si>
  <si>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</si>
  <si>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</si>
  <si>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</si>
  <si>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</si>
  <si>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</si>
  <si>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</si>
  <si>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</si>
  <si>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</si>
  <si>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</si>
  <si>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</si>
  <si>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</si>
  <si>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</si>
  <si>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</si>
  <si>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</si>
  <si>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</si>
  <si>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</si>
  <si>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</si>
  <si>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</si>
  <si>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</si>
  <si>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</si>
  <si>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</si>
  <si>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</si>
  <si>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</si>
  <si>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</si>
  <si>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</si>
  <si>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</si>
  <si>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</si>
  <si>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</si>
  <si>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</si>
  <si>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</si>
  <si>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</si>
  <si>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</si>
  <si>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</si>
  <si>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</si>
  <si>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</si>
  <si>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</si>
  <si>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</si>
  <si>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</si>
  <si>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</si>
  <si>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</si>
  <si>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</si>
  <si>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</si>
  <si>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</si>
  <si>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</si>
  <si>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</si>
  <si>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</si>
  <si>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</si>
  <si>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</si>
  <si>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</si>
  <si>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</si>
  <si>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</si>
  <si>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</si>
  <si>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</si>
  <si>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</si>
  <si>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</si>
  <si>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</si>
  <si>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</si>
  <si>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</si>
  <si>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</si>
  <si>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</si>
  <si>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</si>
  <si>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</si>
  <si>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</si>
  <si>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</si>
  <si>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</si>
  <si>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</si>
  <si>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</si>
  <si>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</si>
  <si>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</si>
  <si>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</si>
  <si>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</si>
  <si>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</si>
  <si>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</si>
  <si>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</si>
  <si>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</si>
  <si>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</si>
  <si>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</si>
  <si>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</si>
  <si>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</si>
  <si>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</si>
  <si>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</si>
  <si>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</si>
  <si>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</si>
  <si>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</si>
  <si>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</si>
  <si>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</si>
  <si>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</si>
  <si>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</si>
  <si>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</si>
  <si>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</si>
  <si>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</si>
  <si>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</si>
  <si>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</si>
  <si>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</si>
  <si>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</si>
  <si>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</si>
  <si>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</si>
  <si>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</si>
  <si>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</si>
  <si>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</si>
  <si>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</si>
  <si>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</si>
  <si>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</si>
  <si>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</si>
  <si>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</si>
  <si>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</si>
  <si>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</si>
  <si>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</si>
  <si>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</si>
  <si>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</si>
  <si>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</si>
  <si>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</si>
  <si>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</si>
  <si>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</si>
  <si>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</si>
  <si>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</si>
  <si>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</si>
  <si>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</si>
  <si>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</si>
  <si>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</si>
  <si>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</si>
  <si>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</si>
  <si>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</si>
  <si>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</si>
  <si>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</si>
  <si>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</si>
  <si>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</si>
  <si>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</si>
  <si>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</si>
  <si>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</si>
  <si>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</si>
  <si>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</si>
  <si>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</si>
  <si>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</si>
  <si>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</si>
  <si>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</si>
  <si>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</si>
  <si>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</si>
  <si>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</si>
  <si>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</si>
  <si>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</si>
  <si>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</si>
  <si>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</si>
  <si>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</si>
  <si>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</si>
  <si>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</si>
  <si>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</si>
  <si>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</si>
  <si>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</si>
  <si>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</si>
  <si>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</si>
  <si>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</si>
  <si>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</si>
  <si>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</si>
  <si>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</si>
  <si>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</si>
  <si>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</si>
  <si>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</si>
  <si>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</si>
  <si>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</si>
  <si>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</si>
  <si>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</si>
  <si>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</si>
  <si>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</si>
  <si>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</si>
  <si>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</si>
  <si>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</si>
  <si>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</si>
  <si>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</si>
  <si>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</si>
  <si>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</si>
  <si>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</si>
  <si>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</si>
  <si>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</si>
  <si>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</si>
  <si>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</si>
  <si>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</si>
  <si>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</si>
  <si>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</si>
  <si>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</si>
  <si>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</si>
  <si>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</si>
  <si>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</si>
  <si>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</si>
  <si>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</si>
  <si>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</si>
  <si>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</si>
  <si>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</si>
  <si>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</si>
  <si>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</si>
  <si>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</si>
  <si>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</si>
  <si>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</si>
  <si>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</si>
  <si>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</si>
  <si>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</si>
  <si>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</si>
  <si>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</si>
  <si>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</si>
  <si>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</si>
  <si>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</si>
  <si>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</si>
  <si>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</si>
  <si>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</si>
  <si>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</si>
  <si>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</si>
  <si>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</si>
  <si>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</si>
  <si>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</si>
  <si>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</si>
  <si>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</si>
  <si>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</si>
  <si>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</si>
  <si>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</si>
  <si>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</si>
  <si>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</si>
  <si>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</si>
  <si>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</si>
  <si>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</si>
  <si>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</si>
  <si>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</si>
  <si>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</si>
  <si>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</si>
  <si>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</si>
  <si>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</si>
  <si>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</si>
  <si>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</si>
  <si>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</si>
  <si>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</si>
  <si>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</si>
  <si>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</si>
  <si>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</si>
  <si>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</si>
  <si>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</si>
  <si>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</si>
  <si>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</si>
  <si>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</si>
  <si>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</si>
  <si>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</si>
  <si>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</si>
  <si>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</si>
  <si>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</si>
  <si>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</si>
  <si>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</si>
  <si>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</si>
  <si>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</si>
  <si>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</si>
  <si>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</si>
  <si>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</si>
  <si>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</si>
  <si>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</si>
  <si>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</si>
  <si>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</si>
  <si>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</si>
  <si>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</si>
  <si>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</si>
  <si>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</si>
  <si>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</si>
  <si>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</si>
  <si>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</si>
  <si>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</si>
  <si>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</si>
  <si>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</si>
  <si>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</si>
  <si>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</si>
  <si>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</si>
  <si>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</si>
  <si>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</si>
  <si>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</si>
  <si>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</si>
  <si>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</si>
  <si>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</si>
  <si>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</si>
  <si>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</si>
  <si>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</si>
  <si>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</si>
  <si>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</si>
  <si>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</si>
  <si>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</si>
  <si>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</si>
  <si>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</si>
  <si>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</si>
  <si>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</si>
  <si>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</si>
  <si>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</si>
  <si>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</si>
  <si>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</si>
  <si>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</si>
  <si>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</si>
  <si>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</si>
  <si>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</si>
  <si>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</si>
  <si>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</si>
  <si>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</si>
  <si>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</si>
  <si>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</si>
  <si>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</si>
  <si>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</si>
  <si>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</si>
  <si>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</si>
  <si>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</si>
  <si>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</si>
  <si>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</si>
  <si>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</si>
  <si>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</si>
  <si>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</si>
  <si>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</si>
  <si>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</si>
  <si>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</si>
  <si>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</si>
  <si>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</si>
  <si>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</si>
  <si>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</si>
  <si>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</si>
  <si>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</si>
  <si>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</si>
  <si>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</si>
  <si>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</si>
  <si>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</si>
  <si>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</si>
  <si>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</si>
  <si>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</si>
  <si>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</si>
  <si>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</si>
  <si>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</si>
  <si>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</si>
  <si>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</si>
  <si>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</si>
  <si>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</si>
  <si>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</si>
  <si>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</si>
  <si>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</si>
  <si>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</si>
  <si>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</si>
  <si>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</si>
  <si>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</si>
  <si>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</si>
  <si>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</si>
  <si>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</si>
  <si>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</si>
  <si>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</si>
  <si>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</si>
  <si>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</si>
  <si>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</si>
  <si>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</si>
  <si>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</si>
  <si>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</si>
  <si>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</si>
  <si>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</si>
  <si>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</si>
  <si>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</si>
  <si>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</si>
  <si>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</si>
  <si>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</si>
  <si>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</si>
  <si>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</si>
  <si>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</si>
  <si>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</si>
  <si>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</si>
  <si>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</si>
  <si>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</si>
  <si>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</si>
  <si>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</si>
  <si>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</si>
  <si>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</si>
  <si>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</si>
  <si>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</si>
  <si>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</si>
  <si>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</si>
  <si>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</si>
  <si>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</si>
  <si>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</si>
  <si>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</si>
  <si>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</si>
  <si>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</si>
  <si>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</si>
  <si>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</si>
  <si>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</si>
  <si>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</si>
  <si>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</si>
  <si>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</si>
  <si>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</si>
  <si>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</si>
  <si>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</si>
  <si>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</si>
  <si>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</si>
  <si>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</si>
  <si>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</si>
  <si>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</si>
  <si>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</si>
  <si>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</si>
  <si>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</si>
  <si>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</si>
  <si>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</si>
  <si>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</si>
  <si>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</si>
  <si>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</si>
  <si>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</si>
  <si>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</si>
  <si>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</si>
  <si>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</si>
  <si>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</si>
  <si>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</si>
  <si>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</si>
  <si>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</si>
  <si>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</si>
  <si>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</si>
  <si>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</si>
  <si>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</si>
  <si>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</si>
  <si>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</si>
  <si>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</si>
  <si>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</si>
  <si>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</si>
  <si>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</si>
  <si>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</si>
  <si>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</si>
  <si>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</si>
  <si>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</si>
  <si>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</si>
  <si>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</si>
  <si>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</si>
  <si>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</si>
  <si>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</si>
  <si>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</si>
  <si>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</si>
  <si>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</si>
  <si>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</si>
  <si>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</si>
  <si>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</si>
  <si>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</si>
  <si>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</si>
  <si>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</si>
  <si>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</si>
  <si>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</si>
  <si>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</si>
  <si>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</si>
  <si>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</si>
  <si>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</si>
  <si>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</si>
  <si>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</si>
  <si>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</si>
  <si>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</si>
  <si>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</si>
  <si>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</si>
  <si>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</si>
  <si>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</si>
  <si>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</si>
  <si>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</si>
  <si>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</si>
  <si>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</si>
  <si>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</si>
  <si>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</si>
  <si>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</si>
  <si>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</si>
  <si>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</si>
  <si>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</si>
  <si>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</si>
  <si>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</si>
  <si>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</si>
  <si>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</si>
  <si>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</si>
  <si>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</si>
  <si>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</si>
  <si>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</si>
  <si>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</si>
  <si>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</si>
  <si>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</si>
  <si>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</si>
  <si>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</si>
  <si>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</si>
  <si>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</si>
  <si>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</si>
  <si>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</si>
  <si>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</si>
  <si>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</si>
  <si>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</si>
  <si>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</si>
  <si>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</si>
  <si>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</si>
  <si>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</si>
  <si>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</si>
  <si>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</si>
  <si>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</si>
  <si>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</si>
  <si>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</si>
  <si>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</si>
  <si>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</si>
  <si>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</si>
  <si>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</si>
  <si>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</si>
  <si>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</si>
  <si>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</si>
  <si>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</si>
  <si>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</si>
  <si>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</si>
  <si>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</si>
  <si>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</si>
  <si>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</si>
  <si>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</si>
  <si>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</si>
  <si>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</si>
  <si>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</si>
  <si>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</si>
  <si>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</si>
  <si>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</si>
  <si>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</si>
  <si>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</si>
  <si>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</si>
  <si>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</si>
  <si>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</si>
  <si>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</si>
  <si>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</si>
  <si>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</si>
  <si>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</si>
  <si>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</si>
  <si>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</si>
  <si>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</si>
  <si>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</si>
  <si>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</si>
  <si>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</si>
  <si>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</si>
  <si>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</si>
  <si>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</si>
  <si>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</si>
  <si>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</si>
  <si>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</si>
  <si>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</si>
  <si>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</si>
  <si>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</si>
  <si>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</si>
  <si>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</si>
  <si>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</si>
  <si>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</si>
  <si>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</si>
  <si>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</si>
  <si>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</si>
  <si>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</si>
  <si>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</si>
  <si>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</si>
  <si>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</si>
  <si>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</si>
  <si>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</si>
  <si>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</si>
  <si>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</si>
  <si>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</si>
  <si>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</si>
  <si>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</si>
  <si>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</si>
  <si>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</si>
  <si>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</si>
  <si>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</si>
  <si>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</si>
  <si>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</si>
  <si>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</si>
  <si>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</si>
  <si>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</si>
  <si>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</si>
  <si>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</si>
  <si>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</si>
  <si>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</si>
  <si>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</si>
  <si>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</si>
  <si>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</si>
  <si>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</si>
  <si>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</si>
  <si>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</si>
  <si>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</si>
  <si>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</si>
  <si>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</si>
  <si>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</si>
  <si>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</si>
  <si>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</si>
  <si>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</si>
  <si>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</si>
  <si>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</si>
  <si>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</si>
  <si>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</si>
  <si>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</si>
  <si>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</si>
  <si>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</si>
  <si>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</si>
  <si>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</si>
  <si>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</si>
  <si>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</si>
  <si>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</si>
  <si>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</si>
  <si>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</si>
  <si>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</si>
  <si>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</si>
  <si>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</si>
  <si>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</si>
  <si>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</si>
  <si>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</si>
  <si>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</si>
  <si>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</si>
  <si>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</si>
  <si>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</si>
  <si>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</si>
  <si>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</si>
  <si>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</si>
  <si>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</si>
  <si>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</si>
  <si>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</si>
  <si>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</si>
  <si>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</si>
  <si>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</si>
  <si>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</si>
  <si>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</si>
  <si>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</si>
  <si>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</si>
  <si>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</si>
  <si>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</si>
  <si>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</si>
  <si>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</si>
  <si>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</si>
  <si>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</si>
  <si>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</si>
  <si>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</si>
  <si>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</si>
  <si>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</si>
  <si>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</si>
  <si>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</si>
  <si>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</si>
  <si>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</si>
  <si>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</si>
  <si>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</si>
  <si>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</si>
  <si>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</si>
  <si>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</si>
  <si>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</si>
  <si>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</si>
  <si>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</si>
  <si>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</si>
  <si>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</si>
  <si>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</si>
  <si>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</si>
  <si>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</si>
  <si>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</si>
  <si>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</si>
  <si>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</si>
  <si>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</si>
  <si>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</si>
  <si>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</si>
  <si>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</si>
  <si>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</si>
  <si>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</si>
  <si>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</si>
  <si>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</si>
  <si>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</si>
  <si>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</si>
  <si>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</si>
  <si>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</si>
  <si>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</si>
  <si>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</si>
  <si>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</si>
  <si>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</si>
  <si>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</si>
  <si>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</si>
  <si>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</si>
  <si>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</si>
  <si>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</si>
  <si>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</si>
  <si>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</si>
  <si>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</si>
  <si>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</si>
  <si>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</si>
  <si>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</si>
  <si>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</si>
  <si>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</si>
  <si>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</si>
  <si>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</si>
  <si>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</si>
  <si>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</si>
  <si>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</si>
  <si>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</si>
  <si>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</si>
  <si>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</si>
  <si>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</si>
  <si>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</si>
  <si>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</si>
  <si>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</si>
  <si>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</si>
  <si>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</si>
  <si>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</si>
  <si>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</si>
  <si>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</si>
  <si>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</si>
  <si>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</si>
  <si>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</si>
  <si>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</si>
  <si>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</si>
  <si>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</si>
  <si>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</si>
  <si>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</si>
  <si>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</si>
  <si>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</si>
  <si>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</si>
  <si>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</si>
  <si>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</si>
  <si>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</si>
  <si>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</si>
  <si>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</si>
  <si>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</si>
  <si>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</si>
  <si>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</si>
  <si>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</si>
  <si>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</si>
  <si>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</si>
  <si>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</si>
  <si>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</si>
  <si>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</si>
  <si>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</si>
  <si>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</si>
  <si>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</si>
  <si>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</si>
  <si>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</si>
  <si>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</si>
  <si>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</si>
  <si>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</si>
  <si>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</si>
  <si>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</si>
  <si>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</si>
  <si>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</si>
  <si>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</si>
  <si>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</si>
  <si>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</si>
  <si>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</si>
  <si>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</si>
  <si>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</si>
  <si>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</si>
  <si>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</si>
  <si>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</si>
  <si>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</si>
  <si>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</si>
  <si>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</si>
  <si>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</si>
  <si>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</si>
  <si>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</si>
  <si>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</si>
  <si>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</si>
  <si>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</si>
  <si>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</si>
  <si>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</si>
  <si>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</si>
  <si>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</si>
  <si>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</si>
  <si>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</si>
  <si>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</si>
  <si>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</si>
  <si>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</si>
  <si>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</si>
  <si>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</si>
  <si>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</si>
  <si>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</si>
  <si>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</si>
  <si>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</si>
  <si>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</si>
  <si>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</si>
  <si>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</si>
  <si>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</si>
  <si>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</si>
  <si>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</si>
  <si>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</si>
  <si>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</si>
  <si>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</si>
  <si>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</si>
  <si>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</si>
  <si>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</si>
  <si>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</si>
  <si>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</si>
  <si>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</si>
  <si>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</si>
  <si>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</si>
  <si>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</si>
  <si>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</si>
  <si>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</si>
  <si>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</si>
  <si>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</si>
  <si>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</si>
  <si>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</si>
  <si>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</si>
  <si>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</si>
  <si>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</si>
  <si>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</si>
  <si>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</si>
  <si>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</si>
  <si>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</si>
  <si>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</si>
  <si>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</si>
  <si>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</si>
  <si>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</si>
  <si>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</si>
  <si>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</si>
  <si>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</si>
  <si>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</si>
  <si>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</si>
  <si>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</si>
  <si>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</si>
  <si>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</si>
  <si>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</si>
  <si>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</si>
  <si>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</si>
  <si>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</si>
  <si>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</si>
  <si>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</si>
  <si>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</si>
  <si>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</si>
  <si>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</si>
  <si>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</si>
  <si>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</si>
  <si>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</si>
  <si>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</si>
  <si>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</si>
  <si>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</si>
  <si>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</si>
  <si>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</si>
  <si>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</si>
  <si>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</si>
  <si>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</si>
  <si>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</si>
  <si>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</si>
  <si>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</si>
  <si>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</si>
  <si>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</si>
  <si>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</si>
  <si>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</si>
  <si>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</si>
  <si>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</si>
  <si>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</si>
  <si>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</si>
  <si>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</si>
  <si>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</si>
  <si>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</si>
  <si>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</si>
  <si>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</si>
  <si>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</si>
  <si>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</si>
  <si>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</si>
  <si>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</si>
  <si>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</si>
  <si>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</si>
  <si>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</si>
  <si>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</si>
  <si>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</si>
  <si>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</si>
  <si>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</si>
  <si>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</si>
  <si>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</si>
  <si>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</si>
  <si>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</si>
  <si>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</si>
  <si>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</si>
  <si>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</si>
  <si>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</si>
  <si>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</si>
  <si>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</si>
  <si>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</si>
  <si>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</si>
  <si>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</si>
  <si>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</si>
  <si>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</si>
  <si>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</si>
  <si>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</si>
  <si>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</si>
  <si>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</si>
  <si>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</si>
  <si>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</si>
  <si>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</si>
  <si>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</si>
  <si>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</si>
  <si>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</si>
  <si>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</si>
  <si>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</si>
  <si>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</si>
  <si>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</si>
  <si>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</si>
  <si>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</si>
  <si>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</si>
  <si>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</si>
  <si>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</si>
  <si>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</si>
  <si>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</si>
  <si>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</si>
  <si>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</si>
  <si>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</si>
  <si>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</si>
  <si>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</si>
  <si>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</si>
  <si>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</si>
  <si>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</si>
  <si>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</si>
  <si>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</si>
  <si>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</si>
  <si>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</si>
  <si>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</si>
  <si>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</si>
  <si>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</si>
  <si>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</si>
  <si>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</si>
  <si>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</si>
  <si>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</si>
  <si>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</si>
  <si>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</si>
  <si>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</si>
  <si>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</si>
  <si>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</si>
  <si>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</si>
  <si>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</si>
  <si>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</si>
  <si>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</si>
  <si>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</si>
  <si>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</si>
  <si>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</si>
  <si>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</si>
  <si>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</si>
  <si>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</si>
  <si>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</si>
  <si>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</si>
  <si>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</si>
  <si>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</si>
  <si>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</si>
  <si>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</si>
  <si>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</si>
  <si>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</si>
  <si>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</si>
  <si>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</si>
  <si>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</si>
  <si>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</si>
  <si>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</si>
  <si>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</si>
  <si>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</si>
  <si>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</si>
  <si>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</si>
  <si>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</si>
  <si>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</si>
  <si>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</si>
  <si>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</si>
  <si>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</si>
  <si>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</si>
  <si>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</si>
  <si>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</si>
  <si>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</si>
  <si>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</si>
  <si>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</si>
  <si>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</si>
  <si>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</si>
  <si>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</si>
  <si>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</si>
  <si>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</si>
  <si>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</si>
  <si>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</si>
  <si>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</si>
  <si>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</si>
  <si>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</si>
  <si>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</si>
  <si>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</si>
  <si>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</si>
  <si>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</si>
  <si>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</si>
  <si>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</si>
  <si>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</si>
  <si>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</si>
  <si>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</si>
  <si>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</si>
  <si>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</si>
  <si>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</si>
  <si>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</si>
  <si>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</si>
  <si>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</si>
  <si>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</si>
  <si>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</si>
  <si>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</si>
  <si>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</si>
  <si>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</si>
  <si>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</si>
  <si>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</si>
  <si>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</si>
  <si>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</si>
  <si>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</si>
  <si>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</si>
  <si>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</si>
  <si>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</si>
  <si>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</si>
  <si>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</si>
  <si>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</si>
  <si>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</si>
  <si>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</si>
  <si>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</si>
  <si>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</si>
  <si>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</si>
  <si>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</si>
  <si>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</si>
  <si>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</si>
  <si>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</si>
  <si>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</si>
  <si>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</si>
  <si>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</si>
  <si>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</si>
  <si>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</si>
  <si>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</si>
  <si>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</si>
  <si>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</si>
  <si>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</si>
  <si>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</si>
  <si>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</si>
  <si>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</si>
  <si>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</si>
  <si>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</si>
  <si>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</si>
  <si>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</si>
  <si>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</si>
  <si>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</si>
  <si>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</si>
  <si>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</si>
  <si>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</si>
  <si>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</si>
  <si>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</si>
  <si>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</si>
  <si>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</si>
  <si>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</si>
  <si>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</si>
  <si>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</si>
  <si>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</si>
  <si>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</si>
  <si>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</si>
  <si>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</si>
  <si>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</si>
  <si>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</si>
  <si>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</si>
  <si>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</si>
  <si>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</si>
  <si>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</si>
  <si>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</si>
  <si>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</si>
  <si>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</si>
  <si>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</si>
  <si>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</si>
  <si>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</si>
  <si>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</si>
  <si>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</si>
  <si>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</si>
  <si>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</si>
  <si>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</si>
  <si>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</si>
  <si>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</si>
  <si>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</si>
  <si>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</si>
  <si>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</si>
  <si>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</si>
  <si>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</si>
  <si>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</si>
  <si>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</si>
  <si>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</si>
  <si>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</si>
  <si>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</si>
  <si>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</si>
  <si>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</si>
  <si>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</si>
  <si>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</si>
  <si>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</si>
  <si>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</si>
  <si>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</si>
  <si>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</si>
  <si>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</si>
  <si>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</si>
  <si>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</si>
  <si>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</si>
  <si>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</si>
  <si>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</si>
  <si>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</si>
  <si>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</si>
  <si>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</si>
  <si>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</si>
  <si>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</si>
  <si>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</si>
  <si>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</si>
  <si>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</si>
  <si>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</si>
  <si>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</si>
  <si>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</si>
  <si>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</si>
  <si>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</si>
  <si>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</si>
  <si>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</si>
  <si>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</si>
  <si>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</si>
  <si>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</si>
  <si>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</si>
  <si>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</si>
  <si>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</si>
  <si>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</si>
  <si>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</si>
  <si>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</si>
  <si>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</si>
  <si>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</si>
  <si>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</si>
  <si>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</si>
  <si>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</si>
  <si>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</si>
  <si>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</si>
  <si>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</si>
  <si>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</si>
  <si>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</si>
  <si>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</si>
  <si>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</si>
  <si>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</si>
  <si>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</si>
  <si>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</si>
  <si>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</si>
  <si>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</si>
  <si>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</si>
  <si>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</si>
  <si>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</si>
  <si>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</si>
  <si>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</si>
  <si>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</si>
  <si>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</si>
  <si>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</si>
  <si>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</si>
  <si>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</si>
  <si>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</si>
  <si>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</si>
  <si>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</si>
  <si>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</si>
  <si>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</si>
  <si>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</si>
  <si>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</si>
  <si>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</si>
  <si>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</si>
  <si>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</si>
  <si>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</si>
  <si>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</si>
  <si>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</si>
  <si>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</si>
  <si>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</si>
  <si>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</si>
  <si>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</si>
  <si>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</si>
  <si>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</si>
  <si>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</si>
  <si>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</si>
  <si>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</si>
  <si>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</si>
  <si>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</si>
  <si>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</si>
  <si>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</si>
  <si>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</si>
  <si>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</si>
  <si>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</si>
  <si>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</si>
  <si>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</si>
  <si>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</si>
  <si>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</si>
  <si>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</si>
  <si>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</si>
  <si>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</si>
  <si>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</si>
  <si>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</si>
  <si>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</si>
  <si>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</si>
  <si>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</si>
  <si>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</si>
  <si>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</si>
  <si>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</si>
  <si>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</si>
  <si>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</si>
  <si>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</si>
  <si>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</si>
  <si>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</si>
  <si>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</si>
  <si>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</si>
  <si>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</si>
  <si>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</si>
  <si>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</si>
  <si>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</si>
  <si>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</si>
  <si>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</si>
  <si>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</si>
  <si>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</si>
  <si>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</si>
  <si>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</si>
  <si>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</si>
  <si>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</si>
  <si>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</si>
  <si>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</si>
  <si>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</si>
  <si>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</si>
  <si>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</si>
  <si>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</si>
  <si>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</si>
  <si>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</si>
  <si>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</si>
  <si>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</si>
  <si>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</si>
  <si>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</si>
  <si>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</si>
  <si>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</si>
  <si>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</si>
  <si>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</si>
  <si>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</si>
  <si>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</si>
  <si>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</si>
  <si>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</si>
  <si>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</si>
  <si>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</si>
  <si>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</si>
  <si>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</si>
  <si>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</si>
  <si>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</si>
  <si>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</si>
  <si>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</si>
  <si>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</si>
  <si>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</si>
  <si>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</si>
  <si>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</si>
  <si>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</si>
  <si>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</si>
  <si>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</si>
  <si>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</si>
  <si>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</si>
  <si>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</si>
  <si>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</si>
  <si>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</si>
  <si>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</si>
  <si>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</si>
  <si>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</si>
  <si>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</si>
  <si>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</si>
  <si>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</si>
  <si>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</si>
  <si>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</si>
  <si>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</si>
  <si>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</si>
  <si>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</si>
  <si>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</si>
  <si>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</si>
  <si>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</si>
  <si>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</si>
  <si>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</si>
  <si>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</si>
  <si>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</si>
  <si>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</si>
  <si>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</si>
  <si>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</si>
  <si>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</si>
  <si>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</si>
  <si>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</si>
  <si>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</si>
  <si>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</si>
  <si>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</si>
  <si>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</si>
  <si>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</si>
  <si>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</si>
  <si>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</si>
  <si>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</si>
  <si>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</si>
  <si>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</si>
  <si>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</si>
  <si>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</si>
  <si>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</si>
  <si>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</si>
  <si>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</si>
  <si>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</si>
  <si>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</si>
  <si>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</si>
  <si>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</si>
  <si>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</si>
  <si>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</si>
  <si>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</si>
  <si>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</si>
  <si>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</si>
  <si>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</si>
  <si>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</si>
  <si>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</si>
  <si>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</si>
  <si>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</si>
  <si>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</si>
  <si>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</si>
  <si>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</si>
  <si>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</si>
  <si>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</si>
  <si>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</si>
  <si>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</si>
  <si>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</si>
  <si>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</si>
  <si>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</si>
  <si>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</si>
  <si>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</si>
  <si>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</si>
  <si>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</si>
  <si>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</si>
  <si>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</si>
  <si>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</si>
  <si>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</si>
  <si>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</si>
  <si>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</si>
  <si>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</si>
  <si>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</si>
  <si>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</si>
  <si>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</si>
  <si>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</si>
  <si>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</si>
  <si>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</si>
  <si>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</si>
  <si>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</si>
  <si>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</si>
  <si>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</si>
  <si>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</si>
  <si>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</si>
  <si>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</si>
  <si>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</si>
  <si>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</si>
  <si>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</si>
  <si>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</si>
  <si>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</si>
  <si>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</si>
  <si>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</si>
  <si>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</si>
  <si>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</si>
  <si>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</si>
  <si>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</si>
  <si>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</si>
  <si>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</si>
  <si>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</si>
  <si>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</si>
  <si>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</si>
  <si>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</si>
  <si>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</si>
  <si>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</si>
  <si>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</si>
  <si>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</si>
  <si>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</si>
  <si>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</si>
  <si>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</si>
  <si>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</si>
  <si>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</si>
  <si>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</si>
  <si>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</si>
  <si>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</si>
  <si>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</si>
  <si>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</si>
  <si>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</si>
  <si>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</si>
  <si>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</si>
  <si>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</si>
  <si>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</si>
  <si>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</si>
  <si>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</si>
  <si>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</si>
  <si>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</si>
  <si>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</si>
  <si>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</si>
  <si>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</si>
  <si>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</si>
  <si>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</si>
  <si>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</si>
  <si>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</si>
  <si>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</si>
  <si>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</si>
  <si>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</si>
  <si>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</si>
  <si>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</si>
  <si>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</si>
  <si>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</si>
  <si>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</si>
  <si>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</si>
  <si>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</si>
  <si>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</si>
  <si>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</si>
  <si>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</si>
  <si>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</si>
  <si>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</si>
  <si>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</si>
  <si>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</si>
  <si>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</si>
  <si>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</si>
  <si>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</si>
  <si>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</si>
  <si>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</si>
  <si>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</si>
  <si>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</si>
  <si>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</si>
  <si>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</si>
  <si>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</si>
  <si>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</si>
  <si>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</si>
  <si>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</si>
  <si>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</si>
  <si>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</si>
  <si>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</si>
  <si>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</si>
  <si>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</si>
  <si>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</si>
  <si>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</si>
  <si>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</si>
  <si>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</si>
  <si>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</si>
  <si>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</si>
  <si>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</si>
  <si>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</si>
  <si>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</si>
  <si>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</si>
  <si>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</si>
  <si>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</si>
  <si>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</si>
  <si>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</si>
  <si>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</si>
  <si>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</si>
  <si>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</si>
  <si>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</si>
  <si>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</si>
  <si>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</si>
  <si>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</si>
  <si>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</si>
  <si>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</si>
  <si>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</si>
  <si>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</si>
  <si>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</si>
  <si>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</si>
  <si>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</si>
  <si>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</si>
  <si>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</si>
  <si>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</si>
  <si>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</si>
  <si>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</si>
  <si>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</si>
  <si>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</si>
  <si>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</si>
  <si>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</si>
  <si>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</si>
  <si>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</si>
  <si>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</si>
  <si>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</si>
  <si>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</si>
  <si>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</si>
  <si>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</si>
  <si>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</si>
  <si>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</si>
  <si>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</si>
  <si>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</si>
  <si>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</si>
  <si>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</si>
  <si>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</si>
  <si>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</si>
  <si>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</si>
  <si>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</si>
  <si>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</si>
  <si>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</si>
  <si>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</si>
  <si>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</si>
  <si>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</si>
  <si>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</si>
  <si>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</si>
  <si>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</si>
  <si>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</si>
  <si>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</si>
  <si>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</si>
  <si>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</si>
  <si>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</si>
  <si>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</si>
  <si>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</si>
  <si>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</si>
  <si>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</si>
  <si>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</si>
  <si>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</si>
  <si>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</si>
  <si>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</si>
  <si>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</si>
  <si>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</si>
  <si>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</si>
  <si>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</si>
  <si>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</si>
  <si>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</si>
  <si>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</si>
  <si>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</si>
  <si>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</si>
  <si>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</si>
  <si>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</si>
  <si>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</si>
  <si>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</si>
  <si>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</si>
  <si>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</si>
  <si>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</si>
  <si>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</si>
  <si>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</si>
  <si>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</si>
  <si>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</si>
  <si>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</si>
  <si>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</si>
  <si>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</si>
  <si>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</si>
  <si>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</si>
  <si>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</si>
  <si>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</si>
  <si>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</si>
  <si>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</si>
  <si>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</si>
  <si>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</si>
  <si>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</si>
  <si>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</si>
  <si>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</si>
  <si>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</si>
  <si>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</si>
  <si>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</si>
  <si>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</si>
  <si>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</si>
  <si>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</si>
  <si>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</si>
  <si>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</si>
  <si>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</si>
  <si>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</si>
  <si>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</si>
  <si>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</si>
  <si>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</si>
  <si>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</si>
  <si>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</si>
  <si>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</si>
  <si>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</si>
  <si>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</si>
  <si>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</si>
  <si>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</si>
  <si>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</si>
  <si>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</si>
  <si>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</si>
  <si>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</si>
  <si>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</si>
  <si>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</si>
  <si>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</si>
  <si>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</si>
  <si>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</si>
  <si>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</si>
  <si>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</si>
  <si>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</si>
  <si>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</si>
  <si>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</si>
  <si>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</si>
  <si>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</si>
  <si>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</si>
  <si>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</si>
  <si>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</si>
  <si>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</si>
  <si>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</si>
  <si>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</si>
  <si>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</si>
  <si>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</si>
  <si>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</si>
  <si>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</si>
  <si>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</si>
  <si>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</si>
  <si>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</si>
  <si>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</si>
  <si>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</si>
  <si>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</si>
  <si>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</si>
  <si>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</si>
  <si>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</si>
  <si>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</si>
  <si>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</si>
  <si>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</si>
  <si>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</si>
  <si>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</si>
  <si>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</si>
  <si>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</si>
  <si>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</si>
  <si>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</si>
  <si>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</si>
  <si>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</si>
  <si>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</si>
  <si>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</si>
  <si>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</si>
  <si>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</si>
  <si>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</si>
  <si>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</si>
  <si>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</si>
  <si>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</si>
  <si>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</si>
  <si>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</si>
  <si>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</si>
  <si>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</si>
  <si>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</si>
  <si>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</si>
  <si>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</si>
  <si>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</si>
  <si>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</si>
  <si>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</si>
  <si>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</si>
  <si>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</si>
  <si>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</si>
  <si>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</si>
  <si>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</si>
  <si>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</si>
  <si>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</si>
  <si>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</si>
  <si>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</si>
  <si>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</si>
  <si>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</si>
  <si>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</si>
  <si>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</si>
  <si>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</si>
  <si>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</si>
  <si>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</si>
  <si>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</si>
  <si>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</si>
  <si>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</si>
  <si>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</si>
  <si>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</si>
  <si>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</si>
  <si>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</si>
  <si>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</si>
  <si>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</si>
  <si>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</si>
  <si>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</si>
  <si>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</si>
  <si>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</si>
  <si>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</si>
  <si>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</si>
  <si>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</si>
  <si>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</si>
  <si>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</si>
  <si>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</si>
  <si>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</si>
  <si>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</si>
  <si>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</si>
  <si>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</si>
  <si>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</si>
  <si>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</si>
  <si>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</si>
  <si>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</si>
  <si>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</si>
  <si>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</si>
  <si>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</si>
  <si>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</si>
  <si>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</si>
  <si>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</si>
  <si>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</si>
  <si>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</si>
  <si>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</si>
  <si>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</si>
  <si>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</si>
  <si>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</si>
  <si>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</si>
  <si>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</si>
  <si>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</si>
  <si>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</si>
  <si>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</si>
  <si>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</si>
  <si>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</si>
  <si>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</si>
  <si>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</si>
  <si>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</si>
  <si>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</si>
  <si>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</si>
  <si>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</si>
  <si>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</si>
  <si>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</si>
  <si>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</si>
  <si>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</si>
  <si>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</si>
  <si>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</si>
  <si>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</si>
  <si>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</si>
  <si>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</si>
  <si>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</si>
  <si>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</si>
  <si>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</si>
  <si>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</si>
  <si>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</si>
  <si>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</si>
  <si>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</si>
  <si>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</si>
  <si>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</si>
  <si>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</si>
  <si>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</si>
  <si>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</si>
  <si>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</si>
  <si>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</si>
  <si>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</si>
  <si>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</si>
  <si>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</si>
  <si>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</si>
  <si>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</si>
  <si>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</si>
  <si>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</si>
  <si>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</si>
  <si>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</si>
  <si>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</si>
  <si>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</si>
  <si>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</si>
  <si>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</si>
  <si>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</si>
  <si>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</si>
  <si>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</si>
  <si>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</si>
  <si>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</si>
  <si>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</si>
  <si>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</si>
  <si>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</si>
  <si>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</si>
  <si>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</si>
  <si>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</si>
  <si>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</si>
  <si>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</si>
  <si>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</si>
  <si>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</si>
  <si>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</si>
  <si>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</si>
  <si>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</si>
  <si>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</si>
  <si>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</si>
  <si>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</si>
  <si>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</si>
  <si>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</si>
  <si>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</si>
  <si>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</si>
  <si>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</si>
  <si>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</si>
  <si>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</si>
  <si>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</si>
  <si>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</si>
  <si>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</si>
  <si>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</si>
  <si>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</si>
  <si>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</si>
  <si>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</si>
  <si>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</si>
  <si>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</si>
  <si>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</si>
  <si>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</si>
  <si>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</si>
  <si>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</si>
  <si>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</si>
  <si>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</si>
  <si>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</si>
  <si>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</si>
  <si>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</si>
  <si>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</si>
  <si>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</si>
  <si>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</si>
  <si>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</si>
  <si>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</si>
  <si>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</si>
  <si>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</si>
  <si>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</si>
  <si>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</si>
  <si>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</si>
  <si>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</si>
  <si>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</si>
  <si>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</si>
  <si>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</si>
  <si>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</si>
  <si>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</si>
  <si>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</si>
  <si>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</si>
  <si>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</si>
  <si>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</si>
  <si>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</si>
  <si>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</si>
  <si>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</si>
  <si>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</si>
  <si>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</si>
  <si>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</si>
  <si>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</si>
  <si>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</si>
  <si>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</si>
  <si>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</si>
  <si>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</si>
  <si>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</si>
  <si>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</si>
  <si>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</si>
  <si>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</si>
  <si>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</si>
  <si>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</si>
  <si>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</si>
  <si>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</si>
  <si>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</si>
  <si>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</si>
  <si>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</si>
  <si>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</si>
  <si>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</si>
  <si>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</si>
  <si>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</si>
  <si>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</si>
  <si>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</si>
  <si>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</si>
  <si>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</si>
  <si>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</si>
  <si>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</si>
  <si>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</si>
  <si>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</si>
  <si>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</si>
  <si>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</si>
  <si>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</si>
  <si>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</si>
  <si>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</si>
  <si>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</si>
  <si>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</si>
  <si>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</si>
  <si>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</si>
  <si>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</si>
  <si>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</si>
  <si>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</si>
  <si>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</si>
  <si>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</si>
  <si>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</si>
  <si>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</si>
  <si>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</si>
  <si>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</si>
  <si>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</si>
  <si>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</si>
  <si>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</si>
  <si>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</si>
  <si>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</si>
  <si>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</si>
  <si>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</si>
  <si>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</si>
  <si>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</si>
  <si>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</si>
  <si>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</si>
  <si>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</si>
  <si>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</si>
  <si>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</si>
  <si>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</si>
  <si>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</si>
  <si>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</si>
  <si>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</si>
  <si>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</si>
  <si>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</si>
  <si>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</si>
  <si>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</si>
  <si>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</si>
  <si>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</si>
  <si>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</si>
  <si>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</si>
  <si>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</si>
  <si>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</si>
  <si>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</si>
  <si>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</si>
  <si>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</si>
  <si>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</si>
  <si>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</si>
  <si>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</si>
  <si>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</si>
  <si>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</si>
  <si>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</si>
  <si>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</si>
  <si>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</si>
  <si>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</si>
  <si>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</si>
  <si>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</si>
  <si>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</si>
  <si>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</si>
  <si>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</si>
  <si>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</si>
  <si>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</si>
  <si>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</si>
  <si>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</si>
  <si>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</si>
  <si>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</si>
  <si>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</si>
  <si>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</si>
  <si>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</si>
  <si>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</si>
  <si>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</si>
  <si>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</si>
  <si>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</si>
  <si>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</si>
  <si>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</si>
  <si>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</si>
  <si>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</si>
  <si>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</si>
  <si>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</si>
  <si>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</si>
  <si>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</si>
  <si>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</si>
  <si>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</si>
  <si>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</si>
  <si>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</si>
  <si>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</si>
  <si>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</si>
  <si>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</si>
  <si>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</si>
  <si>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</si>
  <si>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</si>
  <si>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</si>
  <si>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</si>
  <si>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</si>
  <si>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</si>
  <si>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</si>
  <si>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</si>
  <si>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</si>
  <si>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</si>
  <si>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</si>
  <si>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</si>
  <si>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</si>
  <si>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</si>
  <si>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</si>
  <si>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</si>
  <si>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</si>
  <si>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</si>
  <si>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</si>
  <si>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</si>
  <si>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</si>
  <si>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</si>
  <si>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</si>
  <si>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</si>
  <si>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</si>
  <si>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</si>
  <si>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</si>
  <si>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</si>
  <si>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</si>
  <si>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</si>
  <si>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</si>
  <si>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</si>
  <si>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</si>
  <si>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</si>
  <si>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</si>
  <si>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</si>
  <si>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</si>
  <si>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</si>
  <si>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</si>
  <si>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</si>
  <si>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</si>
  <si>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</si>
  <si>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</si>
  <si>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</si>
  <si>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</si>
  <si>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</si>
  <si>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</si>
  <si>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</si>
  <si>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</si>
  <si>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</si>
  <si>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</si>
  <si>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</si>
  <si>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</si>
  <si>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</si>
  <si>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</si>
  <si>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</si>
  <si>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</si>
  <si>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</si>
  <si>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</si>
  <si>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</si>
  <si>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</si>
  <si>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</si>
  <si>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</si>
  <si>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</si>
  <si>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</si>
  <si>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</si>
  <si>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</si>
  <si>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</si>
  <si>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</si>
  <si>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</si>
  <si>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</si>
  <si>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</si>
  <si>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</si>
  <si>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</si>
  <si>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</si>
  <si>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</si>
  <si>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</si>
  <si>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</si>
  <si>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</si>
  <si>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</si>
  <si>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</si>
  <si>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</si>
  <si>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</si>
  <si>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</si>
  <si>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</si>
  <si>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</si>
  <si>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</si>
  <si>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</si>
  <si>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</si>
  <si>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</si>
  <si>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</si>
  <si>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</si>
  <si>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</si>
  <si>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</si>
  <si>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</si>
  <si>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</si>
  <si>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</si>
  <si>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</si>
  <si>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</si>
  <si>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</si>
  <si>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</si>
  <si>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</si>
  <si>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</si>
  <si>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</si>
  <si>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</si>
  <si>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</si>
  <si>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</si>
  <si>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</si>
  <si>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</si>
  <si>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</si>
  <si>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</si>
  <si>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</si>
  <si>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</si>
  <si>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</si>
  <si>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</si>
  <si>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</si>
  <si>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</si>
  <si>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</si>
  <si>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</si>
  <si>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</si>
  <si>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</si>
  <si>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</si>
  <si>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</si>
  <si>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</si>
  <si>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</si>
  <si>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</si>
  <si>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</si>
  <si>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</si>
  <si>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</si>
  <si>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</si>
  <si>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</si>
  <si>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</si>
  <si>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</si>
  <si>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</si>
  <si>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</si>
  <si>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</si>
  <si>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</si>
  <si>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</si>
  <si>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</si>
  <si>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</si>
  <si>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</si>
  <si>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</si>
  <si>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</si>
  <si>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</si>
  <si>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</si>
  <si>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</si>
  <si>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</si>
  <si>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</si>
  <si>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</si>
  <si>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</si>
  <si>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</si>
  <si>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</si>
  <si>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</si>
  <si>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</si>
  <si>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</si>
  <si>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</si>
  <si>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</si>
  <si>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</si>
  <si>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</si>
  <si>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</si>
  <si>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</si>
  <si>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</si>
  <si>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</si>
  <si>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</si>
  <si>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</si>
  <si>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</si>
  <si>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</si>
  <si>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</si>
  <si>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</si>
  <si>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</si>
  <si>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</si>
  <si>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</si>
  <si>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</si>
  <si>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</si>
  <si>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</si>
  <si>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</si>
  <si>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</si>
  <si>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</si>
  <si>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</si>
  <si>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</si>
  <si>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</si>
  <si>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</si>
  <si>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</si>
  <si>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</si>
  <si>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</si>
  <si>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</si>
  <si>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</si>
  <si>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</si>
  <si>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</si>
  <si>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</si>
  <si>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</si>
  <si>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</si>
  <si>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</si>
  <si>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</si>
  <si>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</si>
  <si>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</si>
  <si>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</si>
  <si>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</si>
  <si>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</si>
  <si>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</si>
  <si>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</si>
  <si>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</si>
  <si>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</si>
  <si>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</si>
  <si>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</si>
  <si>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</si>
  <si>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</si>
  <si>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</si>
  <si>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</si>
  <si>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</si>
  <si>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</si>
  <si>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</si>
  <si>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</si>
  <si>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</si>
  <si>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</si>
  <si>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</si>
  <si>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</si>
  <si>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</si>
  <si>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</si>
  <si>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</si>
  <si>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</si>
  <si>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</si>
  <si>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</si>
  <si>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</si>
  <si>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</si>
  <si>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</si>
  <si>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</si>
  <si>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</si>
  <si>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</si>
  <si>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</si>
  <si>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</si>
  <si>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</si>
  <si>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</si>
  <si>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</si>
  <si>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</si>
  <si>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</si>
  <si>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</si>
  <si>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</si>
  <si>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</si>
  <si>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</si>
  <si>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</si>
  <si>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</si>
  <si>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</si>
  <si>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</si>
  <si>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</si>
  <si>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</si>
  <si>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</si>
  <si>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</si>
  <si>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</si>
  <si>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</si>
  <si>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</si>
  <si>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</si>
  <si>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</si>
  <si>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</si>
  <si>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</si>
  <si>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</si>
  <si>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</si>
  <si>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</si>
  <si>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</si>
  <si>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</si>
  <si>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</si>
  <si>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</si>
  <si>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</si>
  <si>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</si>
  <si>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</si>
  <si>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</si>
  <si>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</si>
  <si>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</si>
  <si>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</si>
  <si>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</si>
  <si>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</si>
  <si>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</si>
  <si>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</si>
  <si>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</si>
  <si>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</si>
  <si>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</si>
  <si>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</si>
  <si>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</si>
  <si>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</si>
  <si>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</si>
  <si>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</si>
  <si>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</si>
  <si>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</si>
  <si>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</si>
  <si>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</si>
  <si>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</si>
  <si>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</si>
  <si>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</si>
  <si>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</si>
  <si>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</si>
  <si>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</si>
  <si>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</si>
  <si>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</si>
  <si>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</si>
  <si>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</si>
  <si>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</si>
  <si>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</si>
  <si>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</si>
  <si>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</si>
  <si>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</si>
  <si>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</si>
  <si>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</si>
  <si>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</si>
  <si>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</si>
  <si>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</si>
  <si>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</si>
  <si>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</si>
  <si>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</si>
  <si>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</si>
  <si>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</si>
  <si>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</si>
  <si>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</si>
  <si>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</si>
  <si>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</si>
  <si>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</si>
  <si>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</si>
  <si>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</si>
  <si>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</si>
  <si>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</si>
  <si>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</si>
  <si>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</si>
  <si>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</si>
  <si>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</si>
  <si>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</si>
  <si>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</si>
  <si>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</si>
  <si>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</si>
  <si>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</si>
  <si>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</si>
  <si>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</si>
  <si>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</si>
  <si>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</si>
  <si>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</si>
  <si>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</si>
  <si>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</si>
  <si>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</si>
  <si>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</si>
  <si>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</si>
  <si>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</si>
  <si>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</si>
  <si>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</si>
  <si>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</si>
  <si>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</si>
  <si>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</si>
  <si>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</si>
  <si>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</si>
  <si>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</si>
  <si>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</si>
  <si>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</si>
  <si>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</si>
  <si>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</si>
  <si>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</si>
  <si>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</si>
  <si>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</si>
  <si>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</si>
  <si>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</si>
  <si>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</si>
  <si>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</si>
  <si>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</si>
  <si>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</si>
  <si>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</si>
  <si>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</si>
  <si>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</si>
  <si>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</si>
  <si>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</si>
  <si>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</si>
  <si>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</si>
  <si>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</si>
  <si>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</si>
  <si>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</si>
  <si>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</si>
  <si>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</si>
  <si>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</si>
  <si>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</si>
  <si>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</si>
  <si>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</si>
  <si>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</si>
  <si>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</si>
  <si>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</si>
  <si>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</si>
  <si>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</si>
  <si>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</si>
  <si>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</si>
  <si>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</si>
  <si>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</si>
  <si>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</si>
  <si>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</si>
  <si>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</si>
  <si>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</si>
  <si>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</si>
  <si>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</si>
  <si>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</si>
  <si>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</si>
  <si>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</si>
  <si>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</si>
  <si>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</si>
  <si>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</si>
  <si>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</si>
  <si>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</si>
  <si>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</si>
  <si>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</si>
  <si>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</si>
  <si>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</si>
  <si>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</si>
  <si>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</si>
  <si>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</si>
  <si>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</si>
  <si>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</si>
  <si>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</si>
  <si>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</si>
  <si>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</si>
  <si>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</si>
  <si>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</si>
  <si>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</si>
  <si>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</si>
  <si>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</si>
  <si>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</si>
  <si>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</si>
  <si>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</si>
  <si>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</si>
  <si>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</si>
  <si>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</si>
  <si>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</si>
  <si>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</si>
  <si>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</si>
  <si>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</si>
  <si>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</si>
  <si>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</si>
  <si>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</si>
  <si>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</si>
  <si>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</si>
  <si>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</si>
  <si>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</si>
  <si>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</si>
  <si>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</si>
  <si>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</si>
  <si>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</si>
  <si>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</si>
  <si>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</si>
  <si>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</si>
  <si>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</si>
  <si>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</si>
  <si>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</si>
  <si>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</si>
  <si>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</si>
  <si>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</si>
  <si>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</si>
  <si>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</si>
  <si>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</si>
  <si>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</si>
  <si>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</si>
  <si>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</si>
  <si>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</si>
  <si>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</si>
  <si>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</si>
  <si>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</si>
  <si>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</si>
  <si>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</si>
  <si>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</si>
  <si>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</si>
  <si>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</si>
  <si>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</si>
  <si>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</si>
  <si>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</si>
  <si>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</si>
  <si>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</si>
  <si>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</si>
  <si>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</si>
  <si>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</si>
  <si>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</si>
  <si>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</si>
  <si>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</si>
  <si>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</si>
  <si>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</si>
  <si>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</si>
  <si>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</si>
  <si>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</si>
  <si>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</si>
  <si>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</si>
  <si>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</si>
  <si>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</si>
  <si>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</si>
  <si>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</si>
  <si>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</si>
  <si>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</si>
  <si>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</si>
  <si>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</si>
  <si>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</si>
  <si>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</si>
  <si>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</si>
  <si>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</si>
  <si>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</si>
  <si>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</si>
  <si>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</si>
  <si>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</si>
  <si>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</si>
  <si>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</si>
  <si>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</si>
  <si>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</si>
  <si>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</si>
  <si>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</si>
  <si>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</si>
  <si>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</si>
  <si>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</si>
  <si>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</si>
  <si>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</si>
  <si>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</si>
  <si>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</si>
  <si>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</si>
  <si>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</si>
  <si>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</si>
  <si>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</si>
  <si>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</si>
  <si>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</si>
  <si>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</si>
  <si>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</si>
  <si>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</si>
  <si>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</si>
  <si>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</si>
  <si>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</si>
  <si>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</si>
  <si>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</si>
  <si>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</si>
  <si>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</si>
  <si>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</si>
  <si>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</si>
  <si>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</si>
  <si>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</si>
  <si>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</si>
  <si>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</si>
  <si>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</si>
  <si>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</si>
  <si>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</si>
  <si>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</si>
  <si>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</si>
  <si>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</si>
  <si>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</si>
  <si>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</si>
  <si>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</si>
  <si>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</si>
  <si>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</si>
  <si>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</si>
  <si>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</si>
  <si>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</si>
  <si>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</si>
  <si>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</si>
  <si>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</si>
  <si>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</si>
  <si>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</si>
  <si>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</si>
  <si>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</si>
  <si>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</si>
  <si>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</si>
  <si>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</si>
  <si>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</si>
  <si>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</si>
  <si>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</si>
  <si>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</si>
  <si>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</si>
  <si>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</si>
  <si>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</si>
  <si>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</si>
  <si>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</si>
  <si>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</si>
  <si>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</si>
  <si>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</si>
  <si>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</si>
  <si>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</si>
  <si>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</si>
  <si>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</si>
  <si>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</si>
  <si>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</si>
  <si>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</si>
  <si>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</si>
  <si>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</si>
  <si>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</si>
  <si>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</si>
  <si>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</si>
  <si>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</si>
  <si>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</si>
  <si>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</si>
  <si>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</si>
  <si>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</si>
  <si>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</si>
  <si>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</si>
  <si>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</si>
  <si>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</si>
  <si>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</si>
  <si>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</si>
  <si>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</si>
  <si>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</si>
  <si>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</si>
  <si>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</si>
  <si>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</si>
  <si>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</si>
  <si>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</si>
  <si>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</si>
  <si>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</si>
  <si>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</si>
  <si>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</si>
  <si>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</si>
  <si>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</si>
  <si>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</si>
  <si>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</si>
  <si>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</si>
  <si>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</si>
  <si>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</si>
  <si>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</si>
  <si>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</si>
  <si>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</si>
  <si>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</si>
  <si>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</si>
  <si>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</si>
  <si>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</si>
  <si>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</si>
  <si>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</si>
  <si>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</si>
  <si>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</si>
  <si>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</si>
  <si>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</si>
  <si>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</si>
  <si>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</si>
  <si>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</si>
  <si>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</si>
  <si>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</si>
  <si>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</si>
  <si>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</si>
  <si>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</si>
  <si>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</si>
  <si>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</si>
  <si>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</si>
  <si>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</si>
  <si>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</si>
  <si>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</si>
  <si>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</si>
  <si>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</si>
  <si>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</si>
  <si>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</si>
  <si>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</si>
  <si>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</si>
  <si>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</si>
  <si>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</si>
  <si>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</si>
  <si>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</si>
  <si>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</si>
  <si>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</si>
  <si>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</si>
  <si>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</si>
  <si>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</si>
  <si>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</si>
  <si>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</si>
  <si>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</si>
  <si>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</si>
  <si>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</si>
  <si>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</si>
  <si>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</si>
  <si>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</si>
  <si>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</si>
  <si>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</si>
  <si>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</si>
  <si>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</si>
  <si>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</si>
  <si>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</si>
  <si>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</si>
  <si>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</si>
  <si>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</si>
  <si>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</si>
  <si>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</si>
  <si>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</si>
  <si>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</si>
  <si>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</si>
  <si>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</si>
  <si>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</si>
  <si>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</si>
  <si>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</si>
  <si>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</si>
  <si>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</si>
  <si>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</si>
  <si>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</si>
  <si>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</si>
  <si>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</si>
  <si>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</si>
  <si>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</si>
  <si>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</si>
  <si>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</si>
  <si>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</si>
  <si>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</si>
  <si>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</si>
  <si>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</si>
  <si>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</si>
  <si>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</si>
  <si>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</si>
  <si>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</si>
  <si>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</si>
  <si>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</si>
  <si>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</si>
  <si>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</si>
  <si>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</si>
  <si>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</si>
  <si>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</si>
  <si>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</si>
  <si>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</si>
  <si>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</si>
  <si>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</si>
  <si>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</si>
  <si>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</si>
  <si>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</si>
  <si>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</si>
  <si>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</si>
  <si>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</si>
  <si>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</si>
  <si>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</si>
  <si>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</si>
  <si>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</si>
  <si>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</si>
  <si>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</si>
  <si>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</si>
  <si>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</si>
  <si>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</si>
  <si>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</si>
  <si>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</si>
  <si>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</si>
  <si>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</si>
  <si>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</si>
  <si>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</si>
  <si>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</si>
  <si>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</si>
  <si>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</si>
  <si>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</si>
  <si>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</si>
  <si>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</si>
  <si>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</si>
  <si>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</si>
  <si>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</si>
  <si>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</si>
  <si>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</si>
  <si>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</si>
  <si>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</si>
  <si>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</si>
  <si>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</si>
  <si>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</si>
  <si>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</si>
  <si>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</si>
  <si>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</si>
  <si>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</si>
  <si>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</si>
  <si>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</si>
  <si>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</si>
  <si>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</si>
  <si>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</si>
  <si>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</si>
  <si>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</si>
  <si>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</si>
  <si>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</si>
  <si>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</si>
  <si>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</si>
  <si>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</si>
  <si>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</si>
  <si>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</si>
  <si>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</si>
  <si>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</si>
  <si>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</si>
  <si>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</si>
  <si>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</si>
  <si>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</si>
  <si>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</si>
  <si>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</si>
  <si>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</si>
  <si>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</si>
  <si>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</si>
  <si>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</si>
  <si>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</si>
  <si>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</si>
  <si>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</si>
  <si>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</si>
  <si>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</si>
  <si>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</si>
  <si>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</si>
  <si>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</si>
  <si>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</si>
  <si>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</si>
  <si>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</si>
  <si>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</si>
  <si>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</si>
  <si>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</si>
  <si>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</si>
  <si>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</si>
  <si>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</si>
  <si>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</si>
  <si>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</si>
  <si>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</si>
  <si>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</si>
  <si>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</si>
  <si>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</si>
  <si>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</si>
  <si>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</si>
  <si>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</si>
  <si>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</si>
  <si>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</si>
  <si>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</si>
  <si>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</si>
  <si>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</si>
  <si>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</si>
  <si>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</si>
  <si>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</si>
  <si>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</si>
  <si>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</si>
  <si>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</si>
  <si>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</si>
  <si>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</si>
  <si>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</si>
  <si>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</si>
  <si>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</si>
  <si>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</si>
  <si>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</si>
  <si>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</si>
  <si>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</si>
  <si>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</si>
  <si>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</si>
  <si>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</si>
  <si>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</si>
  <si>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</si>
  <si>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</si>
  <si>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</si>
  <si>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</si>
  <si>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</si>
  <si>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</si>
  <si>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</si>
  <si>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</si>
  <si>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</si>
  <si>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</si>
  <si>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</si>
  <si>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</si>
  <si>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</si>
  <si>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</si>
  <si>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</si>
  <si>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</si>
  <si>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</si>
  <si>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</si>
  <si>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</si>
  <si>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</si>
  <si>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</si>
  <si>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</si>
  <si>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</si>
  <si>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</si>
  <si>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</si>
  <si>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</si>
  <si>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</si>
  <si>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</si>
  <si>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</si>
  <si>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</si>
  <si>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</si>
  <si>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</si>
  <si>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</si>
  <si>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</si>
  <si>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</si>
  <si>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</si>
  <si>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</si>
  <si>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</si>
  <si>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</si>
  <si>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</si>
  <si>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</si>
  <si>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</si>
  <si>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</si>
  <si>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</si>
  <si>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</si>
  <si>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</si>
  <si>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</si>
  <si>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</si>
  <si>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</si>
  <si>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</si>
  <si>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</si>
  <si>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</si>
  <si>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</si>
  <si>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</si>
  <si>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</si>
  <si>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</si>
  <si>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</si>
  <si>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</si>
  <si>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</si>
  <si>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</si>
  <si>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</si>
  <si>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</si>
  <si>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</si>
  <si>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</si>
  <si>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</si>
  <si>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</si>
  <si>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</si>
  <si>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</si>
  <si>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</si>
  <si>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</si>
  <si>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</si>
  <si>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</si>
  <si>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</si>
  <si>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</si>
  <si>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</si>
  <si>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</si>
  <si>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</si>
  <si>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</si>
  <si>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</si>
  <si>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</si>
  <si>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</si>
  <si>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</si>
  <si>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</si>
  <si>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</si>
  <si>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</si>
  <si>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</si>
  <si>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</si>
  <si>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</si>
  <si>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</si>
  <si>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</si>
  <si>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</si>
  <si>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</si>
  <si>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</si>
  <si>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</si>
  <si>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</si>
  <si>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</si>
  <si>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</si>
  <si>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</si>
  <si>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</si>
  <si>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</si>
  <si>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</si>
  <si>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</si>
  <si>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</si>
  <si>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</si>
  <si>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</si>
  <si>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</si>
  <si>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</si>
  <si>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</si>
  <si>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</si>
  <si>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</si>
  <si>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</si>
  <si>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</si>
  <si>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</si>
  <si>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</si>
  <si>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</si>
  <si>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</si>
  <si>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</si>
  <si>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</si>
  <si>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</si>
  <si>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</si>
  <si>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</si>
  <si>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</si>
  <si>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</si>
  <si>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</si>
  <si>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</si>
  <si>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</si>
  <si>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</si>
  <si>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</si>
  <si>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</si>
  <si>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</si>
  <si>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</si>
  <si>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</si>
  <si>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</si>
  <si>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</si>
  <si>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</si>
  <si>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</si>
  <si>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</si>
  <si>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</si>
  <si>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</si>
  <si>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</si>
  <si>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</si>
  <si>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</si>
  <si>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</si>
  <si>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</si>
  <si>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</si>
  <si>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</si>
  <si>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</si>
  <si>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</si>
  <si>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</si>
  <si>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</si>
  <si>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</si>
  <si>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</si>
  <si>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</si>
  <si>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</si>
  <si>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</si>
  <si>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</si>
  <si>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</si>
  <si>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</si>
  <si>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</si>
  <si>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</si>
  <si>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</si>
  <si>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</si>
  <si>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</si>
  <si>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</si>
  <si>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</si>
  <si>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</si>
  <si>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</si>
  <si>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</si>
  <si>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</si>
  <si>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</si>
  <si>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</si>
  <si>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</si>
  <si>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</si>
  <si>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</si>
  <si>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</si>
  <si>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</si>
  <si>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</si>
  <si>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</si>
  <si>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</si>
  <si>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</si>
  <si>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</si>
  <si>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</si>
  <si>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</si>
  <si>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</si>
  <si>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</si>
  <si>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</si>
  <si>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</si>
  <si>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</si>
  <si>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</si>
  <si>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</si>
  <si>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</si>
  <si>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</si>
  <si>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</si>
  <si>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</si>
  <si>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</si>
  <si>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</si>
  <si>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</si>
  <si>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</si>
  <si>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</si>
  <si>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</si>
  <si>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</si>
  <si>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</si>
  <si>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</si>
  <si>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</si>
  <si>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</si>
  <si>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</si>
  <si>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</si>
  <si>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</si>
  <si>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</si>
  <si>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</si>
  <si>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</si>
  <si>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</si>
  <si>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</si>
  <si>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</si>
  <si>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</si>
  <si>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</si>
  <si>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</si>
  <si>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</si>
  <si>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</si>
  <si>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</si>
  <si>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</si>
  <si>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</si>
  <si>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</si>
  <si>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</si>
  <si>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</si>
  <si>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</si>
  <si>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</si>
  <si>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</si>
  <si>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</si>
  <si>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</si>
  <si>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</si>
  <si>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</si>
  <si>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</si>
  <si>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</si>
  <si>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</si>
  <si>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</si>
  <si>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</si>
  <si>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</si>
  <si>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</si>
  <si>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</si>
  <si>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</si>
  <si>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</si>
  <si>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</si>
  <si>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</si>
  <si>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</si>
  <si>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</si>
  <si>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</si>
  <si>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</si>
  <si>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</si>
  <si>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</si>
  <si>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</si>
  <si>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</si>
  <si>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</si>
  <si>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</si>
  <si>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</si>
  <si>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</si>
  <si>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</si>
  <si>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</si>
  <si>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</si>
  <si>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</si>
  <si>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</si>
  <si>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</si>
  <si>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</si>
  <si>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</si>
  <si>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</si>
  <si>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</si>
  <si>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</si>
  <si>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</si>
  <si>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</si>
  <si>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</si>
  <si>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</si>
  <si>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</si>
  <si>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</si>
  <si>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</si>
  <si>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</si>
  <si>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</si>
  <si>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</si>
  <si>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</si>
  <si>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</si>
  <si>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</si>
  <si>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</si>
  <si>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</si>
  <si>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</si>
  <si>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</si>
  <si>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</si>
  <si>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</si>
  <si>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</si>
  <si>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</si>
  <si>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</si>
  <si>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</si>
  <si>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</si>
  <si>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</si>
  <si>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</si>
  <si>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</si>
  <si>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</si>
  <si>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</si>
  <si>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</si>
  <si>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</si>
  <si>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</si>
  <si>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</si>
  <si>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</si>
  <si>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</si>
  <si>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</si>
  <si>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</si>
  <si>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</si>
  <si>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</si>
  <si>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</si>
  <si>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</si>
  <si>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</si>
  <si>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</si>
  <si>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</si>
  <si>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</si>
  <si>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</si>
  <si>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</si>
  <si>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</si>
  <si>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</si>
  <si>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</si>
  <si>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</si>
  <si>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</si>
  <si>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</si>
  <si>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</si>
  <si>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</si>
  <si>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</si>
  <si>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</si>
  <si>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</si>
  <si>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</si>
  <si>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</si>
  <si>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</si>
  <si>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</si>
  <si>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</si>
  <si>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</si>
  <si>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</si>
  <si>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</si>
  <si>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</si>
  <si>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</si>
  <si>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</si>
  <si>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</si>
  <si>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</si>
  <si>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</si>
  <si>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</si>
  <si>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</si>
  <si>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</si>
  <si>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</si>
  <si>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</si>
  <si>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</si>
  <si>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</si>
  <si>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</si>
  <si>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</si>
  <si>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</si>
  <si>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</si>
  <si>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</si>
  <si>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</si>
  <si>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</si>
  <si>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</si>
  <si>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</si>
  <si>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</si>
  <si>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</si>
  <si>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</si>
  <si>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</si>
  <si>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</si>
  <si>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</si>
  <si>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</si>
  <si>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</si>
  <si>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</si>
  <si>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</si>
  <si>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</si>
  <si>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</si>
  <si>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</si>
  <si>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</si>
  <si>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</si>
  <si>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</si>
  <si>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</si>
  <si>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</si>
  <si>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</si>
  <si>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</si>
  <si>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</si>
  <si>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</si>
  <si>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</si>
  <si>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</si>
  <si>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</si>
  <si>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</si>
  <si>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</si>
  <si>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</si>
  <si>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</si>
  <si>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</si>
  <si>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</si>
  <si>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</si>
  <si>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</si>
  <si>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</si>
  <si>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</si>
  <si>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</si>
  <si>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</si>
  <si>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</si>
  <si>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</si>
  <si>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</si>
  <si>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</si>
  <si>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</si>
  <si>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</si>
  <si>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</si>
  <si>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</si>
  <si>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</si>
  <si>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</si>
  <si>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</si>
  <si>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</si>
  <si>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</si>
  <si>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</si>
  <si>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</si>
  <si>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</si>
  <si>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</si>
  <si>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</si>
  <si>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</si>
  <si>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</si>
  <si>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</si>
  <si>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</si>
  <si>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</si>
  <si>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</si>
  <si>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</si>
  <si>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</si>
  <si>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</si>
  <si>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</si>
  <si>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</si>
  <si>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</si>
  <si>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</si>
  <si>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</si>
  <si>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</si>
  <si>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</si>
  <si>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</si>
  <si>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</si>
  <si>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</si>
  <si>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</si>
  <si>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</si>
  <si>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</si>
  <si>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</si>
  <si>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</si>
  <si>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</si>
  <si>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</si>
  <si>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</si>
  <si>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</si>
  <si>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</si>
  <si>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</si>
  <si>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</si>
  <si>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</si>
  <si>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</si>
  <si>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</si>
  <si>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</si>
  <si>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</si>
  <si>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</si>
  <si>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</si>
  <si>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</si>
  <si>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</si>
  <si>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</si>
  <si>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</si>
  <si>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</si>
  <si>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</si>
  <si>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</si>
  <si>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</si>
  <si>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</si>
  <si>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</si>
  <si>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</si>
  <si>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</si>
  <si>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</si>
  <si>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</si>
  <si>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</si>
  <si>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</si>
  <si>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</si>
  <si>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</si>
  <si>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</si>
  <si>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</si>
  <si>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</si>
  <si>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</si>
  <si>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</si>
  <si>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</si>
  <si>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</si>
  <si>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</si>
  <si>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</si>
  <si>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</si>
  <si>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</si>
  <si>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</si>
  <si>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</si>
  <si>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</si>
  <si>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</si>
  <si>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</si>
  <si>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</si>
  <si>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</si>
  <si>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</si>
  <si>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</si>
  <si>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</si>
  <si>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</si>
  <si>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</si>
  <si>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</si>
  <si>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</si>
  <si>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</si>
  <si>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</si>
  <si>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</si>
  <si>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</si>
  <si>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</si>
  <si>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</si>
  <si>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</si>
  <si>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</si>
  <si>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</si>
  <si>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</si>
  <si>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</si>
  <si>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</si>
  <si>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</si>
  <si>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</si>
  <si>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</si>
  <si>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</si>
  <si>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</si>
  <si>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</si>
  <si>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</si>
  <si>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</si>
  <si>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</si>
  <si>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</si>
  <si>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</si>
  <si>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</si>
  <si>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</si>
  <si>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</si>
  <si>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</si>
  <si>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</si>
  <si>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</si>
  <si>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</si>
  <si>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</si>
  <si>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</si>
  <si>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</si>
  <si>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</si>
  <si>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</si>
  <si>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</si>
  <si>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</si>
  <si>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</si>
  <si>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</si>
  <si>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</si>
  <si>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</si>
  <si>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</si>
  <si>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</si>
  <si>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</si>
  <si>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</si>
  <si>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</si>
  <si>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</si>
  <si>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</si>
  <si>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</si>
  <si>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</si>
  <si>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</si>
  <si>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</si>
  <si>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</si>
  <si>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</si>
  <si>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</si>
  <si>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</si>
  <si>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</si>
  <si>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</si>
  <si>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</si>
  <si>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</si>
  <si>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</si>
  <si>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</si>
  <si>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</si>
  <si>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</si>
  <si>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</si>
  <si>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</si>
  <si>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</si>
  <si>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</si>
  <si>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</si>
  <si>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</si>
  <si>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</si>
  <si>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</si>
  <si>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</si>
  <si>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</si>
  <si>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</si>
  <si>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</si>
  <si>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</si>
  <si>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</si>
  <si>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</si>
  <si>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</si>
  <si>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</si>
  <si>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</si>
  <si>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</si>
  <si>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</si>
  <si>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</si>
  <si>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</si>
  <si>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</si>
  <si>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</si>
  <si>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</si>
  <si>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</si>
  <si>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</si>
  <si>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</si>
  <si>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</si>
  <si>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</si>
  <si>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</si>
  <si>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</si>
  <si>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</si>
  <si>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</si>
  <si>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</si>
  <si>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</si>
  <si>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</si>
  <si>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</si>
  <si>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</si>
  <si>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</si>
  <si>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</si>
  <si>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</si>
  <si>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</si>
  <si>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</si>
  <si>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</si>
  <si>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</si>
  <si>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</si>
  <si>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</si>
  <si>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</si>
  <si>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</si>
  <si>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</si>
  <si>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</si>
  <si>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</si>
  <si>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</si>
  <si>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</si>
  <si>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</si>
  <si>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</si>
  <si>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</si>
  <si>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</si>
  <si>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</si>
  <si>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</si>
  <si>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</si>
  <si>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</si>
  <si>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</si>
  <si>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</si>
  <si>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</si>
  <si>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</si>
  <si>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</si>
  <si>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</si>
  <si>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</si>
  <si>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</si>
  <si>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</si>
  <si>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</si>
  <si>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</si>
  <si>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</si>
  <si>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</si>
  <si>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</si>
  <si>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</si>
  <si>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</si>
  <si>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</si>
  <si>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</si>
  <si>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</si>
  <si>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</si>
  <si>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</si>
  <si>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</si>
  <si>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</si>
  <si>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</si>
  <si>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</si>
  <si>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</si>
  <si>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</si>
  <si>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</si>
  <si>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</si>
  <si>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</si>
  <si>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</si>
  <si>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</si>
  <si>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</si>
  <si>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</si>
  <si>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</si>
  <si>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</si>
  <si>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</si>
  <si>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</si>
  <si>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</si>
  <si>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</si>
  <si>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</si>
  <si>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</si>
  <si>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</si>
  <si>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</si>
  <si>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</si>
  <si>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</si>
  <si>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</si>
  <si>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</si>
  <si>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</si>
  <si>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</si>
  <si>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</si>
  <si>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</si>
  <si>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</si>
  <si>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</si>
  <si>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</si>
  <si>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</si>
  <si>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</si>
  <si>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</si>
  <si>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</si>
  <si>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</si>
  <si>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</si>
  <si>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</si>
  <si>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</si>
  <si>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</si>
  <si>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</si>
  <si>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</si>
  <si>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</si>
  <si>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</si>
  <si>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</si>
  <si>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</si>
  <si>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</si>
  <si>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</si>
  <si>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</si>
  <si>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</si>
  <si>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</si>
  <si>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</si>
  <si>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</si>
  <si>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</si>
  <si>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</si>
  <si>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</si>
  <si>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</si>
  <si>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</si>
  <si>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</si>
  <si>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</si>
  <si>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</si>
  <si>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</si>
  <si>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</si>
  <si>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</si>
  <si>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</si>
  <si>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</si>
  <si>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</si>
  <si>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</si>
  <si>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</si>
  <si>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</si>
  <si>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</si>
  <si>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</si>
  <si>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</si>
  <si>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</si>
  <si>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</si>
  <si>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</si>
  <si>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</si>
  <si>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</si>
  <si>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</si>
  <si>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</si>
  <si>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</si>
  <si>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</si>
  <si>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</si>
  <si>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</si>
  <si>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</si>
  <si>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</si>
  <si>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</si>
  <si>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</si>
  <si>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</si>
  <si>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</si>
  <si>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</si>
  <si>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</si>
  <si>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</si>
  <si>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</si>
  <si>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</si>
  <si>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</si>
  <si>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</si>
  <si>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</si>
  <si>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</si>
  <si>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</si>
  <si>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</si>
  <si>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</si>
  <si>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</si>
  <si>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</si>
  <si>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</si>
  <si>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</si>
  <si>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</si>
  <si>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</si>
  <si>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</si>
  <si>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</si>
  <si>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</si>
  <si>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</si>
  <si>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</si>
  <si>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</si>
  <si>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</si>
  <si>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</si>
  <si>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</si>
  <si>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</si>
  <si>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</si>
  <si>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</si>
  <si>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</si>
  <si>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</si>
  <si>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</si>
  <si>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</si>
  <si>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</si>
  <si>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</si>
  <si>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</si>
  <si>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</si>
  <si>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</si>
  <si>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</si>
  <si>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</si>
  <si>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</si>
  <si>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</si>
  <si>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</si>
  <si>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</si>
  <si>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</si>
  <si>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</si>
  <si>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</si>
  <si>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</si>
  <si>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</si>
  <si>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</si>
  <si>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</si>
  <si>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</si>
  <si>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</si>
  <si>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</si>
  <si>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</si>
  <si>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</si>
  <si>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</si>
  <si>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</si>
  <si>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</si>
  <si>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</si>
  <si>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</si>
  <si>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</si>
  <si>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</si>
  <si>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</si>
  <si>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</si>
  <si>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</si>
  <si>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</si>
  <si>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</si>
  <si>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</si>
  <si>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</si>
  <si>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</si>
  <si>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</si>
  <si>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</si>
  <si>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</si>
  <si>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</si>
  <si>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</si>
  <si>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</si>
  <si>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</si>
  <si>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</si>
  <si>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</si>
  <si>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</si>
  <si>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</si>
  <si>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</si>
  <si>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</si>
  <si>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</si>
  <si>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</si>
  <si>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</si>
  <si>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</si>
  <si>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</si>
  <si>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</si>
  <si>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</si>
  <si>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</si>
  <si>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</si>
  <si>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</si>
  <si>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</si>
  <si>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</si>
  <si>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</si>
  <si>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</si>
  <si>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</si>
  <si>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</si>
  <si>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</si>
  <si>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</si>
  <si>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</si>
  <si>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</si>
  <si>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</si>
  <si>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</si>
  <si>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</si>
  <si>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</si>
  <si>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</si>
  <si>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</si>
  <si>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</si>
  <si>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</si>
  <si>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</si>
  <si>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</si>
  <si>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</si>
  <si>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</si>
  <si>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</si>
  <si>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</si>
  <si>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</si>
  <si>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</si>
  <si>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</si>
  <si>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</si>
  <si>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</si>
  <si>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</si>
  <si>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</si>
  <si>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</si>
  <si>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</si>
  <si>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</si>
  <si>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</si>
  <si>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</si>
  <si>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</si>
  <si>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</si>
  <si>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</si>
  <si>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</si>
  <si>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</si>
  <si>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</si>
  <si>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</si>
  <si>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</si>
  <si>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</si>
  <si>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</si>
  <si>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</si>
  <si>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</si>
  <si>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</si>
  <si>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</si>
  <si>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</si>
  <si>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</si>
  <si>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</si>
  <si>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</si>
  <si>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</si>
  <si>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</si>
  <si>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</si>
  <si>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</si>
  <si>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</si>
  <si>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</si>
  <si>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</si>
  <si>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</si>
  <si>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</si>
  <si>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</si>
  <si>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</si>
  <si>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</si>
  <si>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</si>
  <si>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</si>
  <si>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</si>
  <si>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</si>
  <si>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</si>
  <si>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</si>
  <si>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</si>
  <si>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</si>
  <si>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</si>
  <si>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</si>
  <si>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</si>
  <si>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</si>
  <si>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</si>
  <si>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</si>
  <si>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</si>
  <si>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</si>
  <si>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</si>
  <si>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</si>
  <si>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</si>
  <si>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</si>
  <si>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</si>
  <si>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</si>
  <si>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</si>
  <si>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</si>
  <si>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</si>
  <si>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</si>
  <si>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</si>
  <si>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</si>
  <si>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</si>
  <si>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</si>
  <si>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</si>
  <si>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</si>
  <si>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</si>
  <si>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</si>
  <si>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</si>
  <si>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</si>
  <si>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</si>
  <si>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</si>
  <si>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</si>
  <si>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</si>
  <si>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</si>
  <si>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</si>
  <si>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</si>
  <si>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</si>
  <si>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</si>
  <si>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</si>
  <si>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</si>
  <si>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</si>
  <si>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</si>
  <si>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</si>
  <si>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</si>
  <si>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</si>
  <si>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</si>
  <si>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</si>
  <si>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</si>
  <si>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</si>
  <si>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</si>
  <si>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</si>
  <si>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</si>
  <si>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</si>
  <si>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</si>
  <si>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</si>
  <si>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</si>
  <si>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</si>
  <si>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</si>
  <si>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</si>
  <si>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</si>
  <si>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</si>
  <si>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</si>
  <si>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</si>
  <si>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</si>
  <si>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</si>
  <si>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</si>
  <si>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</si>
  <si>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</si>
  <si>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</si>
  <si>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</si>
  <si>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</si>
  <si>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</si>
  <si>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</si>
  <si>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</si>
  <si>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</si>
  <si>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</si>
  <si>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</si>
  <si>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</si>
  <si>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</si>
  <si>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</si>
  <si>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</si>
  <si>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</si>
  <si>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</si>
  <si>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</si>
  <si>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</si>
  <si>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</si>
  <si>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</si>
  <si>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</si>
  <si>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</si>
  <si>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</si>
  <si>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</si>
  <si>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</si>
  <si>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</si>
  <si>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</si>
  <si>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</si>
  <si>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</si>
  <si>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</si>
  <si>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</si>
  <si>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</si>
  <si>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</si>
  <si>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</si>
  <si>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</si>
  <si>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</si>
  <si>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</si>
  <si>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</si>
  <si>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</si>
  <si>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</si>
  <si>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</si>
  <si>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</si>
  <si>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</si>
  <si>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</si>
  <si>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</si>
  <si>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</si>
  <si>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</si>
  <si>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</si>
  <si>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</si>
  <si>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</si>
  <si>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</si>
  <si>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</si>
  <si>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</si>
  <si>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</si>
  <si>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</si>
  <si>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</si>
  <si>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</si>
  <si>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</si>
  <si>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</si>
  <si>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</si>
  <si>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</si>
  <si>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</si>
  <si>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</si>
  <si>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</si>
  <si>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</si>
  <si>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</si>
  <si>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</si>
  <si>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</si>
  <si>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</si>
  <si>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</si>
  <si>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</si>
  <si>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</si>
  <si>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</si>
  <si>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</si>
  <si>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</si>
  <si>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</si>
  <si>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</si>
  <si>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</si>
  <si>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</si>
  <si>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</si>
  <si>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</si>
  <si>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</si>
  <si>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</si>
  <si>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</si>
  <si>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</si>
  <si>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</si>
  <si>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</si>
  <si>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</si>
  <si>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</si>
  <si>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</si>
  <si>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</si>
  <si>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</si>
  <si>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</si>
  <si>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</si>
  <si>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</si>
  <si>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</si>
  <si>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</si>
  <si>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</si>
  <si>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</si>
  <si>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</si>
  <si>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</si>
  <si>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</si>
  <si>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</si>
  <si>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</si>
  <si>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</si>
  <si>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</si>
  <si>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</si>
  <si>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</si>
  <si>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</si>
  <si>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</si>
  <si>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</si>
  <si>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</si>
  <si>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</si>
  <si>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</si>
  <si>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</si>
  <si>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</si>
  <si>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</si>
  <si>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</si>
  <si>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</si>
  <si>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</si>
  <si>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</si>
  <si>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</si>
  <si>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</si>
  <si>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</si>
  <si>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</si>
  <si>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</si>
  <si>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</si>
  <si>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</si>
  <si>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</si>
  <si>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</si>
  <si>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</si>
  <si>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</si>
  <si>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</si>
  <si>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</si>
  <si>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</si>
  <si>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</si>
  <si>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</si>
  <si>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</si>
  <si>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</si>
  <si>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</si>
  <si>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</si>
  <si>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</si>
  <si>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</si>
  <si>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</si>
  <si>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</si>
  <si>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</si>
  <si>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</si>
  <si>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</si>
  <si>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</si>
  <si>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</si>
  <si>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</si>
  <si>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</si>
  <si>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</si>
  <si>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</si>
  <si>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</si>
  <si>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</si>
  <si>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</si>
  <si>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</si>
  <si>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</si>
  <si>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</si>
  <si>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</si>
  <si>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</si>
  <si>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</si>
  <si>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</si>
  <si>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</si>
  <si>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</si>
  <si>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</si>
  <si>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</si>
  <si>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</si>
  <si>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</si>
  <si>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</si>
  <si>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</si>
  <si>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</si>
  <si>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</si>
  <si>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</si>
  <si>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</si>
  <si>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</si>
  <si>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</si>
  <si>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</si>
  <si>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</si>
  <si>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</si>
  <si>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</si>
  <si>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</si>
  <si>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</si>
  <si>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</si>
  <si>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</si>
  <si>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</si>
  <si>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</si>
  <si>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</si>
  <si>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</si>
  <si>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</si>
  <si>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</si>
  <si>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</si>
  <si>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</si>
  <si>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</si>
  <si>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</si>
  <si>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</si>
  <si>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</si>
  <si>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</si>
  <si>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</si>
  <si>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</si>
  <si>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</si>
  <si>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</si>
  <si>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</si>
  <si>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</si>
  <si>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</si>
  <si>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</si>
  <si>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</si>
  <si>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</si>
  <si>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</si>
  <si>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</si>
  <si>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</si>
  <si>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</si>
  <si>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</si>
  <si>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</si>
  <si>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</si>
  <si>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</si>
  <si>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</si>
  <si>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</si>
  <si>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</si>
  <si>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</si>
  <si>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</si>
  <si>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</si>
  <si>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</si>
  <si>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</si>
  <si>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</si>
  <si>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</si>
  <si>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</si>
  <si>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</si>
  <si>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</si>
  <si>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</si>
  <si>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</si>
  <si>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</si>
  <si>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</si>
  <si>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</si>
  <si>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</si>
  <si>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</si>
  <si>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</si>
  <si>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</si>
  <si>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</si>
  <si>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</si>
  <si>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</si>
  <si>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</si>
  <si>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</si>
  <si>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</si>
  <si>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</si>
  <si>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</si>
  <si>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</si>
  <si>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</si>
  <si>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</si>
  <si>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</si>
  <si>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</si>
  <si>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</si>
  <si>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</si>
  <si>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</si>
  <si>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</si>
  <si>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</si>
  <si>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</si>
  <si>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</si>
  <si>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</si>
  <si>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</si>
  <si>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</si>
  <si>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</si>
  <si>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</si>
  <si>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</si>
  <si>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</si>
  <si>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</si>
  <si>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</si>
  <si>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</si>
  <si>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</si>
  <si>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</si>
  <si>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</si>
  <si>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</si>
  <si>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</si>
  <si>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</si>
  <si>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</si>
  <si>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</si>
  <si>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</si>
  <si>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</si>
  <si>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</si>
  <si>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</si>
  <si>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</si>
  <si>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</si>
  <si>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</si>
  <si>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</si>
  <si>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</si>
  <si>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</si>
  <si>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</si>
  <si>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</si>
  <si>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</si>
  <si>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</si>
  <si>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</si>
  <si>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</si>
  <si>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</si>
  <si>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</si>
  <si>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</si>
  <si>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</si>
  <si>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</si>
  <si>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</si>
  <si>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</si>
  <si>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</si>
  <si>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</si>
  <si>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</si>
  <si>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</si>
  <si>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</si>
  <si>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</si>
  <si>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</si>
  <si>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</si>
  <si>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</si>
  <si>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</si>
  <si>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</si>
  <si>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</si>
  <si>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</si>
  <si>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</si>
  <si>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</si>
  <si>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</si>
  <si>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</si>
  <si>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</si>
  <si>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</si>
  <si>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</si>
  <si>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</si>
  <si>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</si>
  <si>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</si>
  <si>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</si>
  <si>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</si>
  <si>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</si>
  <si>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</si>
  <si>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</si>
  <si>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</si>
  <si>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</si>
  <si>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</si>
  <si>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</si>
  <si>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</si>
  <si>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</si>
  <si>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</si>
  <si>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</si>
  <si>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</si>
  <si>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</si>
  <si>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</si>
  <si>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</si>
  <si>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</si>
  <si>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</si>
  <si>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</si>
  <si>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</si>
  <si>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</si>
  <si>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</si>
  <si>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</si>
  <si>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</si>
  <si>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</si>
  <si>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</si>
  <si>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</si>
  <si>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</si>
  <si>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</si>
  <si>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</si>
  <si>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</si>
  <si>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</si>
  <si>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</si>
  <si>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</si>
  <si>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</si>
  <si>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</si>
  <si>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</si>
  <si>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</si>
  <si>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</si>
  <si>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</si>
  <si>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</si>
  <si>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</si>
  <si>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</si>
  <si>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</si>
  <si>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</si>
  <si>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</si>
  <si>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</si>
  <si>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</si>
  <si>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</si>
  <si>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</si>
  <si>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</si>
  <si>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</si>
  <si>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</si>
  <si>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</si>
  <si>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</si>
  <si>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</si>
  <si>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</si>
  <si>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</si>
  <si>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</si>
  <si>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</si>
  <si>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</si>
  <si>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</si>
  <si>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</si>
  <si>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</si>
  <si>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</si>
  <si>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</si>
  <si>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</si>
  <si>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</si>
  <si>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</si>
  <si>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</si>
  <si>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</si>
  <si>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</si>
  <si>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</si>
  <si>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</si>
  <si>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</si>
  <si>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</si>
  <si>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</si>
  <si>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</si>
  <si>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</si>
  <si>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</si>
  <si>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</si>
  <si>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</si>
  <si>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</si>
  <si>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</si>
  <si>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</si>
  <si>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</si>
  <si>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</si>
  <si>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</si>
  <si>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</si>
  <si>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</si>
  <si>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</si>
  <si>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</si>
  <si>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</si>
  <si>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</si>
  <si>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</si>
  <si>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</si>
  <si>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</si>
  <si>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</si>
  <si>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</si>
  <si>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</si>
  <si>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</si>
  <si>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</si>
  <si>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</si>
  <si>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</si>
  <si>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</si>
  <si>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</si>
  <si>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</si>
  <si>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</si>
  <si>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</si>
  <si>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</si>
  <si>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</si>
  <si>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</si>
  <si>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</si>
  <si>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</si>
  <si>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</si>
  <si>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</si>
  <si>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</si>
  <si>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</si>
  <si>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</si>
  <si>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</si>
  <si>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</si>
  <si>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</si>
  <si>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</si>
  <si>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</si>
  <si>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</si>
  <si>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</si>
  <si>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</si>
  <si>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</si>
  <si>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</si>
  <si>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</si>
  <si>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</si>
  <si>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</si>
  <si>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</si>
  <si>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</si>
  <si>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</si>
  <si>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</si>
  <si>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</si>
  <si>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</si>
  <si>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</si>
  <si>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</si>
  <si>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</si>
  <si>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</si>
  <si>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</si>
  <si>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</si>
  <si>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</si>
  <si>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</si>
  <si>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</si>
  <si>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</si>
  <si>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</si>
  <si>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</si>
  <si>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</si>
  <si>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</si>
  <si>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</si>
  <si>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</si>
  <si>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</si>
  <si>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</si>
  <si>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</si>
  <si>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</si>
  <si>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</si>
  <si>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</si>
  <si>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</si>
  <si>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</si>
  <si>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</si>
  <si>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</si>
  <si>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</si>
  <si>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</si>
  <si>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</si>
  <si>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</si>
  <si>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</si>
  <si>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</si>
  <si>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</si>
  <si>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</si>
  <si>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</si>
  <si>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</si>
  <si>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</si>
  <si>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</si>
  <si>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</si>
  <si>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</si>
  <si>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</si>
  <si>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</si>
  <si>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</si>
  <si>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</si>
  <si>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</si>
  <si>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</si>
  <si>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</si>
  <si>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</si>
  <si>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</si>
  <si>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</si>
  <si>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</si>
  <si>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</si>
  <si>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</si>
  <si>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</si>
  <si>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</si>
  <si>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</si>
  <si>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</si>
  <si>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</si>
  <si>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</si>
  <si>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</si>
  <si>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</si>
  <si>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</si>
  <si>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</si>
  <si>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</si>
  <si>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</si>
  <si>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</si>
  <si>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</si>
  <si>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</si>
  <si>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</si>
  <si>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</si>
  <si>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</si>
  <si>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</si>
  <si>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</si>
  <si>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</si>
  <si>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</si>
  <si>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</si>
  <si>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</si>
  <si>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</si>
  <si>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</si>
  <si>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</si>
  <si>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</si>
  <si>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</si>
  <si>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</si>
  <si>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</si>
  <si>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</si>
  <si>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</si>
  <si>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</si>
  <si>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</si>
  <si>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</si>
  <si>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</si>
  <si>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</si>
  <si>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</si>
  <si>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</si>
  <si>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</si>
  <si>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</si>
  <si>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</si>
  <si>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</si>
  <si>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</si>
  <si>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</si>
  <si>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</si>
  <si>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</si>
  <si>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</si>
  <si>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</si>
  <si>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</si>
  <si>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</si>
  <si>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</si>
  <si>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</si>
  <si>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</si>
  <si>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</si>
  <si>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</si>
  <si>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</si>
  <si>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</si>
  <si>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</si>
  <si>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</si>
  <si>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</si>
  <si>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</si>
  <si>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</si>
  <si>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</si>
  <si>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</si>
  <si>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</si>
  <si>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</si>
  <si>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</si>
  <si>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</si>
  <si>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</si>
  <si>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</si>
  <si>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</si>
  <si>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</si>
  <si>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</si>
  <si>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</si>
  <si>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</si>
  <si>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</si>
  <si>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</si>
  <si>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</si>
  <si>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</si>
  <si>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</si>
  <si>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</si>
  <si>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</si>
  <si>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</si>
  <si>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</si>
  <si>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</si>
  <si>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</si>
  <si>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</si>
  <si>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</si>
  <si>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</si>
  <si>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</si>
  <si>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</si>
  <si>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</si>
  <si>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</si>
  <si>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</si>
  <si>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</si>
  <si>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</si>
  <si>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</si>
  <si>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</si>
  <si>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</si>
  <si>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</si>
  <si>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</si>
  <si>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</si>
  <si>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</si>
  <si>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</si>
  <si>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</si>
  <si>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</si>
  <si>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</si>
  <si>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</si>
  <si>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</si>
  <si>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</si>
  <si>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</si>
  <si>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</si>
  <si>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</si>
  <si>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</si>
  <si>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</si>
  <si>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</si>
  <si>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</si>
  <si>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</si>
  <si>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</si>
  <si>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</si>
  <si>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</si>
  <si>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</si>
  <si>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</si>
  <si>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</si>
  <si>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</si>
  <si>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</si>
  <si>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</si>
  <si>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</si>
  <si>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</si>
  <si>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</si>
  <si>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</si>
  <si>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</si>
  <si>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</si>
  <si>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</si>
  <si>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</si>
  <si>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</si>
  <si>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</si>
  <si>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</si>
  <si>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</si>
  <si>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</si>
  <si>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</si>
  <si>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</si>
  <si>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</si>
  <si>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</si>
  <si>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</si>
  <si>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</si>
  <si>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</si>
  <si>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</si>
  <si>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</si>
  <si>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</si>
  <si>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</si>
  <si>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</si>
  <si>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</si>
  <si>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</si>
  <si>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</si>
  <si>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</si>
  <si>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</si>
  <si>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</si>
  <si>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</si>
  <si>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</si>
  <si>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</si>
  <si>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</si>
  <si>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</si>
  <si>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</si>
  <si>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</si>
  <si>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</si>
  <si>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</si>
  <si>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</si>
  <si>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</si>
  <si>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</si>
  <si>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</si>
  <si>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</si>
  <si>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</si>
  <si>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</si>
  <si>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</si>
  <si>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</si>
  <si>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</si>
  <si>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</si>
  <si>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</si>
  <si>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</si>
  <si>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</si>
  <si>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</si>
  <si>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</si>
  <si>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</si>
  <si>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</si>
  <si>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</si>
  <si>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</si>
  <si>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</si>
  <si>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</si>
  <si>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</si>
  <si>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</si>
  <si>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</si>
  <si>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</si>
  <si>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</si>
  <si>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</si>
  <si>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</si>
  <si>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</si>
  <si>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</si>
  <si>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</si>
  <si>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</si>
  <si>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</si>
  <si>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</si>
  <si>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</si>
  <si>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</si>
  <si>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</si>
  <si>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</si>
  <si>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</si>
  <si>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</si>
  <si>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</si>
  <si>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</si>
  <si>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</si>
  <si>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</si>
  <si>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</si>
  <si>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</si>
  <si>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</si>
  <si>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</si>
  <si>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</si>
  <si>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</si>
  <si>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</si>
  <si>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</si>
  <si>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</si>
  <si>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</si>
  <si>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</si>
  <si>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</si>
  <si>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</si>
  <si>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</si>
  <si>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</si>
  <si>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</si>
  <si>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</si>
  <si>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</si>
  <si>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</si>
  <si>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</si>
  <si>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</si>
  <si>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</si>
  <si>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</si>
  <si>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</si>
  <si>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</si>
  <si>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</si>
  <si>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</si>
  <si>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</si>
  <si>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</si>
  <si>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</si>
  <si>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</si>
  <si>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</si>
  <si>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</si>
  <si>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</si>
  <si>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</si>
  <si>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</si>
  <si>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</si>
  <si>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</si>
  <si>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</si>
  <si>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</si>
  <si>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</si>
  <si>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</si>
  <si>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</si>
  <si>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</si>
  <si>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</si>
  <si>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</si>
  <si>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</si>
  <si>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</si>
  <si>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</si>
  <si>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</si>
  <si>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</si>
  <si>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</si>
  <si>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</si>
  <si>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</si>
  <si>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</si>
  <si>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</si>
  <si>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</si>
  <si>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</si>
  <si>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</si>
  <si>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</si>
  <si>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</si>
  <si>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</si>
  <si>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</si>
  <si>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</si>
  <si>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</si>
  <si>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</si>
  <si>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</si>
  <si>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</si>
  <si>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</si>
  <si>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</si>
  <si>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</si>
  <si>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</si>
  <si>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</si>
  <si>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</si>
  <si>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</si>
  <si>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</si>
  <si>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</si>
  <si>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</si>
  <si>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</si>
  <si>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</si>
  <si>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</si>
  <si>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</si>
  <si>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</si>
  <si>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</si>
  <si>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</si>
  <si>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</si>
  <si>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</si>
  <si>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</si>
  <si>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</si>
  <si>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</si>
  <si>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</si>
  <si>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</si>
  <si>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</si>
  <si>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</si>
  <si>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</si>
  <si>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</si>
  <si>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</si>
  <si>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</si>
  <si>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</si>
  <si>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</si>
  <si>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</si>
  <si>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</si>
  <si>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</si>
  <si>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</si>
  <si>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</si>
  <si>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</si>
  <si>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</si>
  <si>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</si>
  <si>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</si>
  <si>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</si>
  <si>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</si>
  <si>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</si>
  <si>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</si>
  <si>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</si>
  <si>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</si>
  <si>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</si>
  <si>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</si>
  <si>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</si>
  <si>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</si>
  <si>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</si>
  <si>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</si>
  <si>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</si>
  <si>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</si>
  <si>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</si>
  <si>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</si>
  <si>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</si>
  <si>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</si>
  <si>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</si>
  <si>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</si>
  <si>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</si>
  <si>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</si>
  <si>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</si>
  <si>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</si>
  <si>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</si>
  <si>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</si>
  <si>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</si>
  <si>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</si>
  <si>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</si>
  <si>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</si>
  <si>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</si>
  <si>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</si>
  <si>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</si>
  <si>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</si>
  <si>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</si>
  <si>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</si>
  <si>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</si>
  <si>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</si>
  <si>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</si>
  <si>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</si>
  <si>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</si>
  <si>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</si>
  <si>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</si>
  <si>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</si>
  <si>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</si>
  <si>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</si>
  <si>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</si>
  <si>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</si>
  <si>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</si>
  <si>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</si>
  <si>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</si>
  <si>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</si>
  <si>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</si>
  <si>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</si>
  <si>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</si>
  <si>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</si>
  <si>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</si>
  <si>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</si>
  <si>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</si>
  <si>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</si>
  <si>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</si>
  <si>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</si>
  <si>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</si>
  <si>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</si>
  <si>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</si>
  <si>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</si>
  <si>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</si>
  <si>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</si>
  <si>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</si>
  <si>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</si>
  <si>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</si>
  <si>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</si>
  <si>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</si>
  <si>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</si>
  <si>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</si>
  <si>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</si>
  <si>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</si>
  <si>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</si>
  <si>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</si>
  <si>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</si>
  <si>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</si>
  <si>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</si>
  <si>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</si>
  <si>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</si>
  <si>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</si>
  <si>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</si>
  <si>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</si>
  <si>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</si>
  <si>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</si>
  <si>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</si>
  <si>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</si>
  <si>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</si>
  <si>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</si>
  <si>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</si>
  <si>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</si>
  <si>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</si>
  <si>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</si>
  <si>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</si>
  <si>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</si>
  <si>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</si>
  <si>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</si>
  <si>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</si>
  <si>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</si>
  <si>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</si>
  <si>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</si>
  <si>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</si>
  <si>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</si>
  <si>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</si>
  <si>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</si>
  <si>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</si>
  <si>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</si>
  <si>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</si>
  <si>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</si>
  <si>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</si>
  <si>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</si>
  <si>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</si>
  <si>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</si>
  <si>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</si>
  <si>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</si>
  <si>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</si>
  <si>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</si>
  <si>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</si>
  <si>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</si>
  <si>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</si>
  <si>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</si>
  <si>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</si>
  <si>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</si>
  <si>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</si>
  <si>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</si>
  <si>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</si>
  <si>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</si>
  <si>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</si>
  <si>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</si>
  <si>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</si>
  <si>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</si>
  <si>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</si>
  <si>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</si>
  <si>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</si>
  <si>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</si>
  <si>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</si>
  <si>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</si>
  <si>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</si>
  <si>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</si>
  <si>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</si>
  <si>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</si>
  <si>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</si>
  <si>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</si>
  <si>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</si>
  <si>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</si>
  <si>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</si>
  <si>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</si>
  <si>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</si>
  <si>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</si>
  <si>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</si>
  <si>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</si>
  <si>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</si>
  <si>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</si>
  <si>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</si>
  <si>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</si>
  <si>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</si>
  <si>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</si>
  <si>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</si>
  <si>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</si>
  <si>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</si>
  <si>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</si>
  <si>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</si>
  <si>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</si>
  <si>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</si>
  <si>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</si>
  <si>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</si>
  <si>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</si>
  <si>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</si>
  <si>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</si>
  <si>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</si>
  <si>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</si>
  <si>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</si>
  <si>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</si>
  <si>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</si>
  <si>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</si>
  <si>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</si>
  <si>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</si>
  <si>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</si>
  <si>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</si>
  <si>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</si>
  <si>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</si>
  <si>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</si>
  <si>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</si>
  <si>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</si>
  <si>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</si>
  <si>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</si>
  <si>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</si>
  <si>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</si>
  <si>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</si>
  <si>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</si>
  <si>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</si>
  <si>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</si>
  <si>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</si>
  <si>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</si>
  <si>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</si>
  <si>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</si>
  <si>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</si>
  <si>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</si>
  <si>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</si>
  <si>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</si>
  <si>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</si>
  <si>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</si>
  <si>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</si>
  <si>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</si>
  <si>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</si>
  <si>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</si>
  <si>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</si>
  <si>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</si>
  <si>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</si>
  <si>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</si>
  <si>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</si>
  <si>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</si>
  <si>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</si>
  <si>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</si>
  <si>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</si>
  <si>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</si>
  <si>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</si>
  <si>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</si>
  <si>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</si>
  <si>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</si>
  <si>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</si>
  <si>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</si>
  <si>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</si>
  <si>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</si>
  <si>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</si>
  <si>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</si>
  <si>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</si>
  <si>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</si>
  <si>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</si>
  <si>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</si>
  <si>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</si>
  <si>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</si>
  <si>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</si>
  <si>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</si>
  <si>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</si>
  <si>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</si>
  <si>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</si>
  <si>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</si>
  <si>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</si>
  <si>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</si>
  <si>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</si>
  <si>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</si>
  <si>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</si>
  <si>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</si>
  <si>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</si>
  <si>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</si>
  <si>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</si>
  <si>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</si>
  <si>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</si>
  <si>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</si>
  <si>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</si>
  <si>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</si>
  <si>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</si>
  <si>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</si>
  <si>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</si>
  <si>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</si>
  <si>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</si>
  <si>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</si>
  <si>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</si>
  <si>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</si>
  <si>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</si>
  <si>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</si>
  <si>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</si>
  <si>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</si>
  <si>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</si>
  <si>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</si>
  <si>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</si>
  <si>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</si>
  <si>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</si>
  <si>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</si>
  <si>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</si>
  <si>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</si>
  <si>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</si>
  <si>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</si>
  <si>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</si>
  <si>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</si>
  <si>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</si>
  <si>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</si>
  <si>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</si>
  <si>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</si>
  <si>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</si>
  <si>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</si>
  <si>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</si>
  <si>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</si>
  <si>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</si>
  <si>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</si>
  <si>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</si>
  <si>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</si>
  <si>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</si>
  <si>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</si>
  <si>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</si>
  <si>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</si>
  <si>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</si>
  <si>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</si>
  <si>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</si>
  <si>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</si>
  <si>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</si>
  <si>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</si>
  <si>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</si>
  <si>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</si>
  <si>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</si>
  <si>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</si>
  <si>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</si>
  <si>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</si>
  <si>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</si>
  <si>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</si>
  <si>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</si>
  <si>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</si>
  <si>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</si>
  <si>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</si>
  <si>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</si>
  <si>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</si>
  <si>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</si>
  <si>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</si>
  <si>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</si>
  <si>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</si>
  <si>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</si>
  <si>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</si>
  <si>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</si>
  <si>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</si>
  <si>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</si>
  <si>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</si>
  <si>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</si>
  <si>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</si>
  <si>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</si>
  <si>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</si>
  <si>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</si>
  <si>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</si>
  <si>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</si>
  <si>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</si>
  <si>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</si>
  <si>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</si>
  <si>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</si>
  <si>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</si>
  <si>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</si>
  <si>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</si>
  <si>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</si>
  <si>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</si>
  <si>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</si>
  <si>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</si>
  <si>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</si>
  <si>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</si>
  <si>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</si>
  <si>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</si>
  <si>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</si>
  <si>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</si>
  <si>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</si>
  <si>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</si>
  <si>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</si>
  <si>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</si>
  <si>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</si>
  <si>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</si>
  <si>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</si>
  <si>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</si>
  <si>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</si>
  <si>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</si>
  <si>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</si>
  <si>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</si>
  <si>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</si>
  <si>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</si>
  <si>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</si>
  <si>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</si>
  <si>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</si>
  <si>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</si>
  <si>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</si>
  <si>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</si>
  <si>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</si>
  <si>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</si>
  <si>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</si>
  <si>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</si>
  <si>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</si>
  <si>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</si>
  <si>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</si>
  <si>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</si>
  <si>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</si>
  <si>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</si>
  <si>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</si>
  <si>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</si>
  <si>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</si>
  <si>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</si>
  <si>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</si>
  <si>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</si>
  <si>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</si>
  <si>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</si>
  <si>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</si>
  <si>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</si>
  <si>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</si>
  <si>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</si>
  <si>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</si>
  <si>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</si>
  <si>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</si>
  <si>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</si>
  <si>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</si>
  <si>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</si>
  <si>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</si>
  <si>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</si>
  <si>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</si>
  <si>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</si>
  <si>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</si>
  <si>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</si>
  <si>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</si>
  <si>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</si>
  <si>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</si>
  <si>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</si>
  <si>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</si>
  <si>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</si>
  <si>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</si>
  <si>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</si>
  <si>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</si>
  <si>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</si>
  <si>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</si>
  <si>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</si>
  <si>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</si>
  <si>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</si>
  <si>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</si>
  <si>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</si>
  <si>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</si>
  <si>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</si>
  <si>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</si>
  <si>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</si>
  <si>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</si>
  <si>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</si>
  <si>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</si>
  <si>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</si>
  <si>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</si>
  <si>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</si>
  <si>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</si>
  <si>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</si>
  <si>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</si>
  <si>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</si>
  <si>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</si>
  <si>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</si>
  <si>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</si>
  <si>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</si>
  <si>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</si>
  <si>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</si>
  <si>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</si>
  <si>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</si>
  <si>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</si>
  <si>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</si>
  <si>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</si>
  <si>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</si>
  <si>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</si>
  <si>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</si>
  <si>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</si>
  <si>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</si>
  <si>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</si>
  <si>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</si>
  <si>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</si>
  <si>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</si>
  <si>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</si>
  <si>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</si>
  <si>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</si>
  <si>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</si>
  <si>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</si>
  <si>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</si>
  <si>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</si>
  <si>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</si>
  <si>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</si>
  <si>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</si>
  <si>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</si>
  <si>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</si>
  <si>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</si>
  <si>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</si>
  <si>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</si>
  <si>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</si>
  <si>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</si>
  <si>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</si>
  <si>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</si>
  <si>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</si>
  <si>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</si>
  <si>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</si>
  <si>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</si>
  <si>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</si>
  <si>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</si>
  <si>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</si>
  <si>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</si>
  <si>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</si>
  <si>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</si>
  <si>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</si>
  <si>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</si>
  <si>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</si>
  <si>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</si>
  <si>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</si>
  <si>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</si>
  <si>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</si>
  <si>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</si>
  <si>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</si>
  <si>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</si>
  <si>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</si>
  <si>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</si>
  <si>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</si>
  <si>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</si>
  <si>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</si>
  <si>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</si>
  <si>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</si>
  <si>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</si>
  <si>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</si>
  <si>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</si>
  <si>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</si>
  <si>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</si>
  <si>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</si>
  <si>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</si>
  <si>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</si>
  <si>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</si>
  <si>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</si>
  <si>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</si>
  <si>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</si>
  <si>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</si>
  <si>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</si>
  <si>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</si>
  <si>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</si>
  <si>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</si>
  <si>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</si>
  <si>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</si>
  <si>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</si>
  <si>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</si>
  <si>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</si>
  <si>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</si>
  <si>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</si>
  <si>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</si>
  <si>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</si>
  <si>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</si>
  <si>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</si>
  <si>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</si>
  <si>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</si>
  <si>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</si>
  <si>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</si>
  <si>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</si>
  <si>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</si>
  <si>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</si>
  <si>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</si>
  <si>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</si>
  <si>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</si>
  <si>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</si>
  <si>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</si>
  <si>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</si>
  <si>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</si>
  <si>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</si>
  <si>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</si>
  <si>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</si>
  <si>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</si>
  <si>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</si>
  <si>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</si>
  <si>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</si>
  <si>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</si>
  <si>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</si>
  <si>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</si>
  <si>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</si>
  <si>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</si>
  <si>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</si>
  <si>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</si>
  <si>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</si>
  <si>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</si>
  <si>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</si>
  <si>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</si>
  <si>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</si>
  <si>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</si>
  <si>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</si>
  <si>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</si>
  <si>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</si>
  <si>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</si>
  <si>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</si>
  <si>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</si>
  <si>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</si>
  <si>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</si>
  <si>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</si>
  <si>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</si>
  <si>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</si>
  <si>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</si>
  <si>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</si>
  <si>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</si>
  <si>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</si>
  <si>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</si>
  <si>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</si>
  <si>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</si>
  <si>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</si>
  <si>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</si>
  <si>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</si>
  <si>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</si>
  <si>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</si>
  <si>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</si>
  <si>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</si>
  <si>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</si>
  <si>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</si>
  <si>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</si>
  <si>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</si>
  <si>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</si>
  <si>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</si>
  <si>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</si>
  <si>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</si>
  <si>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</si>
  <si>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</si>
  <si>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</si>
  <si>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</si>
  <si>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</si>
  <si>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</si>
  <si>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</si>
  <si>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</si>
  <si>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</si>
  <si>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</si>
  <si>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</si>
  <si>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</si>
  <si>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</si>
  <si>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</si>
  <si>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</si>
  <si>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</si>
  <si>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</si>
  <si>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</si>
  <si>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</si>
  <si>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</si>
  <si>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</si>
  <si>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</si>
  <si>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</si>
  <si>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</si>
  <si>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</si>
  <si>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</si>
  <si>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</si>
  <si>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</si>
  <si>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</si>
  <si>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</si>
  <si>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</si>
  <si>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</si>
  <si>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</si>
  <si>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</si>
  <si>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</si>
  <si>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</si>
  <si>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</si>
  <si>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</si>
  <si>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</si>
  <si>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</si>
  <si>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</si>
  <si>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</si>
  <si>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</si>
  <si>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</si>
  <si>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</si>
  <si>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</si>
  <si>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</si>
  <si>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</si>
  <si>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</si>
  <si>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</si>
  <si>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</si>
  <si>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</si>
  <si>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</si>
  <si>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</si>
  <si>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</si>
  <si>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</si>
  <si>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</si>
  <si>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</si>
  <si>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</si>
  <si>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</si>
  <si>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</si>
  <si>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</si>
  <si>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</si>
  <si>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</si>
  <si>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</si>
  <si>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</si>
  <si>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</si>
  <si>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</si>
  <si>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</si>
  <si>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</si>
  <si>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</si>
  <si>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</si>
  <si>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</si>
  <si>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</si>
  <si>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</si>
  <si>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</si>
  <si>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</si>
  <si>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</si>
  <si>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</si>
  <si>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</si>
  <si>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</si>
  <si>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</si>
  <si>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</si>
  <si>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</si>
  <si>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</si>
  <si>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</si>
  <si>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</si>
  <si>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</si>
  <si>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</si>
  <si>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</si>
  <si>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</si>
  <si>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</si>
  <si>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</si>
  <si>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</si>
  <si>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</si>
  <si>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</si>
  <si>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</si>
  <si>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</si>
  <si>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</si>
  <si>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</si>
  <si>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</si>
  <si>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</si>
  <si>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</si>
  <si>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</si>
  <si>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</si>
  <si>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</si>
  <si>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</si>
  <si>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</si>
  <si>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</si>
  <si>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</si>
  <si>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</si>
  <si>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</si>
  <si>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</si>
  <si>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</si>
  <si>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</si>
  <si>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</si>
  <si>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</si>
  <si>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</si>
  <si>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</si>
  <si>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</si>
  <si>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</si>
  <si>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</si>
  <si>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</si>
  <si>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</si>
  <si>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</si>
  <si>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</si>
  <si>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</si>
  <si>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</si>
  <si>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</si>
  <si>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</si>
  <si>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</si>
  <si>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</si>
  <si>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</si>
  <si>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</si>
  <si>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</si>
  <si>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</si>
  <si>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</si>
  <si>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</si>
  <si>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</si>
  <si>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</si>
  <si>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</si>
  <si>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</si>
  <si>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</si>
  <si>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</si>
  <si>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</si>
  <si>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</si>
  <si>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</si>
  <si>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</si>
  <si>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</si>
  <si>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</si>
  <si>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</si>
  <si>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</si>
  <si>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</si>
  <si>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</si>
  <si>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</si>
  <si>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</si>
  <si>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</si>
  <si>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</si>
  <si>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</si>
  <si>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</si>
  <si>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</si>
  <si>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</si>
  <si>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</si>
  <si>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</si>
  <si>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</si>
  <si>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</si>
  <si>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</si>
  <si>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</si>
  <si>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</si>
  <si>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</si>
  <si>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</si>
  <si>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</si>
  <si>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</si>
  <si>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</si>
  <si>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</si>
  <si>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</si>
  <si>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</si>
  <si>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</si>
  <si>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</si>
  <si>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</si>
  <si>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</si>
  <si>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</si>
  <si>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</si>
  <si>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</si>
  <si>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</si>
  <si>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</si>
  <si>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</si>
  <si>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</si>
  <si>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</si>
  <si>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</si>
  <si>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</si>
  <si>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</si>
  <si>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</si>
  <si>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</si>
  <si>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</si>
  <si>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</si>
  <si>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</si>
  <si>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</si>
  <si>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</si>
  <si>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</si>
  <si>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</si>
  <si>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</si>
  <si>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</si>
  <si>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</si>
  <si>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</si>
  <si>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</si>
  <si>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</si>
  <si>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</si>
  <si>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</si>
  <si>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</si>
  <si>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</si>
  <si>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</si>
  <si>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</si>
  <si>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</si>
  <si>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</si>
  <si>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</si>
  <si>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</si>
  <si>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</si>
  <si>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</si>
  <si>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</si>
  <si>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</si>
  <si>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</si>
  <si>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</si>
  <si>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</si>
  <si>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</si>
  <si>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</si>
  <si>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</si>
  <si>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</si>
  <si>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</si>
  <si>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</si>
  <si>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</si>
  <si>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</si>
  <si>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</si>
  <si>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</si>
  <si>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</si>
  <si>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</si>
  <si>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</si>
  <si>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</si>
  <si>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</si>
  <si>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</si>
  <si>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</si>
  <si>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</si>
  <si>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</si>
  <si>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</si>
  <si>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</si>
  <si>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</si>
  <si>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</si>
  <si>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</si>
  <si>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</si>
  <si>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</si>
  <si>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</si>
  <si>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</si>
  <si>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</si>
  <si>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</si>
  <si>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</si>
  <si>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</si>
  <si>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</si>
  <si>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</si>
  <si>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</si>
  <si>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</si>
  <si>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</si>
  <si>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</si>
  <si>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</si>
  <si>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</si>
  <si>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</si>
  <si>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</si>
  <si>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</si>
  <si>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</si>
  <si>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</si>
  <si>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</si>
  <si>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</si>
  <si>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</si>
  <si>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</si>
  <si>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</si>
  <si>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</si>
  <si>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</si>
  <si>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</si>
  <si>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</si>
  <si>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</si>
  <si>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</si>
  <si>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</si>
  <si>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</si>
  <si>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</si>
  <si>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</si>
  <si>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</si>
  <si>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</si>
  <si>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</si>
  <si>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</si>
  <si>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</si>
  <si>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</si>
  <si>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</si>
  <si>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</si>
  <si>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</si>
  <si>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</si>
  <si>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</si>
  <si>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</si>
  <si>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</si>
  <si>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</si>
  <si>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</si>
  <si>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</si>
  <si>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</si>
  <si>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</si>
  <si>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</si>
  <si>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</si>
  <si>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</si>
  <si>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</si>
  <si>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</si>
  <si>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</si>
  <si>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</si>
  <si>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</si>
  <si>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</si>
  <si>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</si>
  <si>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</si>
  <si>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</si>
  <si>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</si>
  <si>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</si>
  <si>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</si>
  <si>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</si>
  <si>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</si>
  <si>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</si>
  <si>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</si>
  <si>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</si>
  <si>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</si>
  <si>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</si>
  <si>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</si>
  <si>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</si>
  <si>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</si>
  <si>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</si>
  <si>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</si>
  <si>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</si>
  <si>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</si>
  <si>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</si>
  <si>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</si>
  <si>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</si>
  <si>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</si>
  <si>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</si>
  <si>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</si>
  <si>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</si>
  <si>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</si>
  <si>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</si>
  <si>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</si>
  <si>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</si>
  <si>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</si>
  <si>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</si>
  <si>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</si>
  <si>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</si>
  <si>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</si>
  <si>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</si>
  <si>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</si>
  <si>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</si>
  <si>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</si>
  <si>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</si>
  <si>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</si>
  <si>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</si>
  <si>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</si>
  <si>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</si>
  <si>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</si>
  <si>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</si>
  <si>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</si>
  <si>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</si>
  <si>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</si>
  <si>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</si>
  <si>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</si>
  <si>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</si>
  <si>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</si>
  <si>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</si>
  <si>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</si>
  <si>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</si>
  <si>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</si>
  <si>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</si>
  <si>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</si>
  <si>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</si>
  <si>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</si>
  <si>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</si>
  <si>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</si>
  <si>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</si>
  <si>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</si>
  <si>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</si>
  <si>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</si>
  <si>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</si>
  <si>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</si>
  <si>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</si>
  <si>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</si>
  <si>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</si>
  <si>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</si>
  <si>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</si>
  <si>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</si>
  <si>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</si>
  <si>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</si>
  <si>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</si>
  <si>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</si>
  <si>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</si>
  <si>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</si>
  <si>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</si>
  <si>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</si>
  <si>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</si>
  <si>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</si>
  <si>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</si>
  <si>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</si>
  <si>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</si>
  <si>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</si>
  <si>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</si>
  <si>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</si>
  <si>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</si>
  <si>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</si>
  <si>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</si>
  <si>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</si>
  <si>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</si>
  <si>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</si>
  <si>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</si>
  <si>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</si>
  <si>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</si>
  <si>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</si>
  <si>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</si>
  <si>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</si>
  <si>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</si>
  <si>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</si>
  <si>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</si>
  <si>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</si>
  <si>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</si>
  <si>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</si>
  <si>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</si>
  <si>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</si>
  <si>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</si>
  <si>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</si>
  <si>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</si>
  <si>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</si>
  <si>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</si>
  <si>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</si>
  <si>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</si>
  <si>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</si>
  <si>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</si>
  <si>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</si>
  <si>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</si>
  <si>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</si>
  <si>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</si>
  <si>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</si>
  <si>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</si>
  <si>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</si>
  <si>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</si>
  <si>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</si>
  <si>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</si>
  <si>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</si>
  <si>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</si>
  <si>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</si>
  <si>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</si>
  <si>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</si>
  <si>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</si>
  <si>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</si>
  <si>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</si>
  <si>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</si>
  <si>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</si>
  <si>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</si>
  <si>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</si>
  <si>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</si>
  <si>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</si>
  <si>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</si>
  <si>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</si>
  <si>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</si>
  <si>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</si>
  <si>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</si>
  <si>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</si>
  <si>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</si>
  <si>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</si>
  <si>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</si>
  <si>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</si>
  <si>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</si>
  <si>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</si>
  <si>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</si>
  <si>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</si>
  <si>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</si>
  <si>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</si>
  <si>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</si>
  <si>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</si>
  <si>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</si>
  <si>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</si>
  <si>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</si>
  <si>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</si>
  <si>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</si>
  <si>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</si>
  <si>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</si>
  <si>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</si>
  <si>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</si>
  <si>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</si>
  <si>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</si>
  <si>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</si>
  <si>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</si>
  <si>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</si>
  <si>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</si>
  <si>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</si>
  <si>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</si>
  <si>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</si>
  <si>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</si>
  <si>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</si>
  <si>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</si>
  <si>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</si>
  <si>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</si>
  <si>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</si>
  <si>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</si>
  <si>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</si>
  <si>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</si>
  <si>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</si>
  <si>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</si>
  <si>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</si>
  <si>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</si>
  <si>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</si>
  <si>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</si>
  <si>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</si>
  <si>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</si>
  <si>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</si>
  <si>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</si>
  <si>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</si>
  <si>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</si>
  <si>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</si>
  <si>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</si>
  <si>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</si>
  <si>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</si>
  <si>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</si>
  <si>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</si>
  <si>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</si>
  <si>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</si>
  <si>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</si>
  <si>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</si>
  <si>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</si>
  <si>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</si>
  <si>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</si>
  <si>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</si>
  <si>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</si>
  <si>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</si>
  <si>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</si>
  <si>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</si>
  <si>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</si>
  <si>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</si>
  <si>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</si>
  <si>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</si>
  <si>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</si>
  <si>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</si>
  <si>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</si>
  <si>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</si>
  <si>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</si>
  <si>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</si>
  <si>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</si>
  <si>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</si>
  <si>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</si>
  <si>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</si>
  <si>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</si>
  <si>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</si>
  <si>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</si>
  <si>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</si>
  <si>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</si>
  <si>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</si>
  <si>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</si>
  <si>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</si>
  <si>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</si>
  <si>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</si>
  <si>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</si>
  <si>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</si>
  <si>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</si>
  <si>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</si>
  <si>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</si>
  <si>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</si>
  <si>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</si>
  <si>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</si>
  <si>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</si>
  <si>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</si>
  <si>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</si>
  <si>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</si>
  <si>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</si>
  <si>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</si>
  <si>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</si>
  <si>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</si>
  <si>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</si>
  <si>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</si>
  <si>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</si>
  <si>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</si>
  <si>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</si>
  <si>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</si>
  <si>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</si>
  <si>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</si>
  <si>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</si>
  <si>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</si>
  <si>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</si>
  <si>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</si>
  <si>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</si>
  <si>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</si>
  <si>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</si>
  <si>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</si>
  <si>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</si>
  <si>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</si>
  <si>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</si>
  <si>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</si>
  <si>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</si>
  <si>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</si>
  <si>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</si>
  <si>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</si>
  <si>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</si>
  <si>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</si>
  <si>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</si>
  <si>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</si>
  <si>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</si>
  <si>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</si>
  <si>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</si>
  <si>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</si>
  <si>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</si>
  <si>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</si>
  <si>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</si>
  <si>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</si>
  <si>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</si>
  <si>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</si>
  <si>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</si>
  <si>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</si>
  <si>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</si>
  <si>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</si>
  <si>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</si>
  <si>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</si>
  <si>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</si>
  <si>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</si>
  <si>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</si>
  <si>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</si>
  <si>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</si>
  <si>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</si>
  <si>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</si>
  <si>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</si>
  <si>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</si>
  <si>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</si>
  <si>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</si>
  <si>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</si>
  <si>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</si>
  <si>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</si>
  <si>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</si>
  <si>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</si>
  <si>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</si>
  <si>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</si>
  <si>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</si>
  <si>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</si>
  <si>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</si>
  <si>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</si>
  <si>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</si>
  <si>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</si>
  <si>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</si>
  <si>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</si>
  <si>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</si>
  <si>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</si>
  <si>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</si>
  <si>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</si>
  <si>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</si>
  <si>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</si>
  <si>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</si>
  <si>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</si>
  <si>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</si>
  <si>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</si>
  <si>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</si>
  <si>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</si>
  <si>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</si>
  <si>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</si>
  <si>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</si>
  <si>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</si>
  <si>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</si>
  <si>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</si>
  <si>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</si>
  <si>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</si>
  <si>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</si>
  <si>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</si>
  <si>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</si>
  <si>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</si>
  <si>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</si>
  <si>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</si>
  <si>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</si>
  <si>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</si>
  <si>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</si>
  <si>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</si>
  <si>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</si>
  <si>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</si>
  <si>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</si>
  <si>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</si>
  <si>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</si>
  <si>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</si>
  <si>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</si>
  <si>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</si>
  <si>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</si>
  <si>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</si>
  <si>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</si>
  <si>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</si>
  <si>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</si>
  <si>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</si>
  <si>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</si>
  <si>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</si>
  <si>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</si>
  <si>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</si>
  <si>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</si>
  <si>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</si>
  <si>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</si>
  <si>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</si>
  <si>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</si>
  <si>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</si>
  <si>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</si>
  <si>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</si>
  <si>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</si>
  <si>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</si>
  <si>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</si>
  <si>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</si>
  <si>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</si>
  <si>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</si>
  <si>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</si>
  <si>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</si>
  <si>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</si>
  <si>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</si>
  <si>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</si>
  <si>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</si>
  <si>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</si>
  <si>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</si>
  <si>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</si>
  <si>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</si>
  <si>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</si>
  <si>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</si>
  <si>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</si>
  <si>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</si>
  <si>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</si>
  <si>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</si>
  <si>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</si>
  <si>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</si>
  <si>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</si>
  <si>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</si>
  <si>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</si>
  <si>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</si>
  <si>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</si>
  <si>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</si>
  <si>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</si>
  <si>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</si>
  <si>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</si>
  <si>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</si>
  <si>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</si>
  <si>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</si>
  <si>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</si>
  <si>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</si>
  <si>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</si>
  <si>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</si>
  <si>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</si>
  <si>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</si>
  <si>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</si>
  <si>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</si>
  <si>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</si>
  <si>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</si>
  <si>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</si>
  <si>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</si>
  <si>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</si>
  <si>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</si>
  <si>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</si>
  <si>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</si>
  <si>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</si>
  <si>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</si>
  <si>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</si>
  <si>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</si>
  <si>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</si>
  <si>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</si>
  <si>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</si>
  <si>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</si>
  <si>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</si>
  <si>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</si>
  <si>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</si>
  <si>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</si>
  <si>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</si>
  <si>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</si>
  <si>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</si>
  <si>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</si>
  <si>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</si>
  <si>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</si>
  <si>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</si>
  <si>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</si>
  <si>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</si>
  <si>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</si>
  <si>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</si>
  <si>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</si>
  <si>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</si>
  <si>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</si>
  <si>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</si>
  <si>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</si>
  <si>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</si>
  <si>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</si>
  <si>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</si>
  <si>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</si>
  <si>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</si>
  <si>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</si>
  <si>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</si>
  <si>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</si>
  <si>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</si>
  <si>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</si>
  <si>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</si>
  <si>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</si>
  <si>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</si>
  <si>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</si>
  <si>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</si>
  <si>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</si>
  <si>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</si>
  <si>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</si>
  <si>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</si>
  <si>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</si>
  <si>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</si>
  <si>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</si>
  <si>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</si>
  <si>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</si>
  <si>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</si>
  <si>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</si>
  <si>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</si>
  <si>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</si>
  <si>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</si>
  <si>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</si>
  <si>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</si>
  <si>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</si>
  <si>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</si>
  <si>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</si>
  <si>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</si>
  <si>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</si>
  <si>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</si>
  <si>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</si>
  <si>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</si>
  <si>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</si>
  <si>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</si>
  <si>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</si>
  <si>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</si>
  <si>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</si>
  <si>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</si>
  <si>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</si>
  <si>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</si>
  <si>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</si>
  <si>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</si>
  <si>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</si>
  <si>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</si>
  <si>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</si>
  <si>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</si>
  <si>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</si>
  <si>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</si>
  <si>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</si>
  <si>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</si>
  <si>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</si>
  <si>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</si>
  <si>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</si>
  <si>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</si>
  <si>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</si>
  <si>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</si>
  <si>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</si>
  <si>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</si>
  <si>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</si>
  <si>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</si>
  <si>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</si>
  <si>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</si>
  <si>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</si>
  <si>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</si>
  <si>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</si>
  <si>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</si>
  <si>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</si>
  <si>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</si>
  <si>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</si>
  <si>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</si>
  <si>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</si>
  <si>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</si>
  <si>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</si>
  <si>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</si>
  <si>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</si>
  <si>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</si>
  <si>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</si>
  <si>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</si>
  <si>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</si>
  <si>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</si>
  <si>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</si>
  <si>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</si>
  <si>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</si>
  <si>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</si>
  <si>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</si>
  <si>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</si>
  <si>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</si>
  <si>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</si>
  <si>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</si>
  <si>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</si>
  <si>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</si>
  <si>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</si>
  <si>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</si>
  <si>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</si>
  <si>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</si>
  <si>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</si>
  <si>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</si>
  <si>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</si>
  <si>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</si>
  <si>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</si>
  <si>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</si>
  <si>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</si>
  <si>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</si>
  <si>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</si>
  <si>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</si>
  <si>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</si>
  <si>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</si>
  <si>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</si>
  <si>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</si>
  <si>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</si>
  <si>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</si>
  <si>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</si>
  <si>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</si>
  <si>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</si>
  <si>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</si>
  <si>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</si>
  <si>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</si>
  <si>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</si>
  <si>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</si>
  <si>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</si>
  <si>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</si>
  <si>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</si>
  <si>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</si>
  <si>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</si>
  <si>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</si>
  <si>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</si>
  <si>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</si>
  <si>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</si>
  <si>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</si>
  <si>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</si>
  <si>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</si>
  <si>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</si>
  <si>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</si>
  <si>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</si>
  <si>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</si>
  <si>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</si>
  <si>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</si>
  <si>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</si>
  <si>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</si>
  <si>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</si>
  <si>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</si>
  <si>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</si>
  <si>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</si>
  <si>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</si>
  <si>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</si>
  <si>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</si>
  <si>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</si>
  <si>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</si>
  <si>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</si>
  <si>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</si>
  <si>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</si>
  <si>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</si>
  <si>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</si>
  <si>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</si>
  <si>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</si>
  <si>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</si>
  <si>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</si>
  <si>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</si>
  <si>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</si>
  <si>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</si>
  <si>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</si>
  <si>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</si>
  <si>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</si>
  <si>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</si>
  <si>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</si>
  <si>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</si>
  <si>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</si>
  <si>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</si>
  <si>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</si>
  <si>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</si>
  <si>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</si>
  <si>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</si>
  <si>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</si>
  <si>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</si>
  <si>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</si>
  <si>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</si>
  <si>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</si>
  <si>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</si>
  <si>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</si>
  <si>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</si>
  <si>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</si>
  <si>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</si>
  <si>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</si>
  <si>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</si>
  <si>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</si>
  <si>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</si>
  <si>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</si>
  <si>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</si>
  <si>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</si>
  <si>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</si>
  <si>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</si>
  <si>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</si>
  <si>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</si>
  <si>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</si>
  <si>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</si>
  <si>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</si>
  <si>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</si>
  <si>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</si>
  <si>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</si>
  <si>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</si>
  <si>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</si>
  <si>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</si>
  <si>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</si>
  <si>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</si>
  <si>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</si>
  <si>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</si>
  <si>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</si>
  <si>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</si>
  <si>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</si>
  <si>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</si>
  <si>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</si>
  <si>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</si>
  <si>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</si>
  <si>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</si>
  <si>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</si>
  <si>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</si>
  <si>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</si>
  <si>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</si>
  <si>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</si>
  <si>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</si>
  <si>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</si>
  <si>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</si>
  <si>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</si>
  <si>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</si>
  <si>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</si>
  <si>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</si>
  <si>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</si>
  <si>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</si>
  <si>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</si>
  <si>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</si>
  <si>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</si>
  <si>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</si>
  <si>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</si>
  <si>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</si>
  <si>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</si>
  <si>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</si>
  <si>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</si>
  <si>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</si>
  <si>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</si>
  <si>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</si>
  <si>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</si>
  <si>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</si>
  <si>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</si>
  <si>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</si>
  <si>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</si>
  <si>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</si>
  <si>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</si>
  <si>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</si>
  <si>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</si>
  <si>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</si>
  <si>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</si>
  <si>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</si>
  <si>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</si>
  <si>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</si>
  <si>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</si>
  <si>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</si>
  <si>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</si>
  <si>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</si>
  <si>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</si>
  <si>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</si>
  <si>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</si>
  <si>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</si>
  <si>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</si>
  <si>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</si>
  <si>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</si>
  <si>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</si>
  <si>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</si>
  <si>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</si>
  <si>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</si>
  <si>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</si>
  <si>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</si>
  <si>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</si>
  <si>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</si>
  <si>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</si>
  <si>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</si>
  <si>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</si>
  <si>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</si>
  <si>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</si>
  <si>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</si>
  <si>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</si>
  <si>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</si>
  <si>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</si>
  <si>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</si>
  <si>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</si>
  <si>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</si>
  <si>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</si>
  <si>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</si>
  <si>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</si>
  <si>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</si>
  <si>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</si>
  <si>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</si>
  <si>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</si>
  <si>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</si>
  <si>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</si>
  <si>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</si>
  <si>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</si>
  <si>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</si>
  <si>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</si>
  <si>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</si>
  <si>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</si>
  <si>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</si>
  <si>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</si>
  <si>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</si>
  <si>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</si>
  <si>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</si>
  <si>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</si>
  <si>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</si>
  <si>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</si>
  <si>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</si>
  <si>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</si>
  <si>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</si>
  <si>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</si>
  <si>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</si>
  <si>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</si>
  <si>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</si>
  <si>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</si>
  <si>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</si>
  <si>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</si>
  <si>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</si>
  <si>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</si>
  <si>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</si>
  <si>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</si>
  <si>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</si>
  <si>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</si>
  <si>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</si>
  <si>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</si>
  <si>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</si>
  <si>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</si>
  <si>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</si>
  <si>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</si>
  <si>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</si>
  <si>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</si>
  <si>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</si>
  <si>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</si>
  <si>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</si>
  <si>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</si>
  <si>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</si>
  <si>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</si>
  <si>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</si>
  <si>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</si>
  <si>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</si>
  <si>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</si>
  <si>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</si>
  <si>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</si>
  <si>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</si>
  <si>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</si>
  <si>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</si>
  <si>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</si>
  <si>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</si>
  <si>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</si>
  <si>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</si>
  <si>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</si>
  <si>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</si>
  <si>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</si>
  <si>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</si>
  <si>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</si>
  <si>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</si>
  <si>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</si>
  <si>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</si>
  <si>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</si>
  <si>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</si>
  <si>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</si>
  <si>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</si>
  <si>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</si>
  <si>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</si>
  <si>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</si>
  <si>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</si>
  <si>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</si>
  <si>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</si>
  <si>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</si>
  <si>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</si>
  <si>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</si>
  <si>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</si>
  <si>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</si>
  <si>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</si>
  <si>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</si>
  <si>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</si>
  <si>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</si>
  <si>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</si>
  <si>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</si>
  <si>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</si>
  <si>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</si>
  <si>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</si>
  <si>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</si>
  <si>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</si>
  <si>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</si>
  <si>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</si>
  <si>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</si>
  <si>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</si>
  <si>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</si>
  <si>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</si>
  <si>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</si>
  <si>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</si>
  <si>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</si>
  <si>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</si>
  <si>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</si>
  <si>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</si>
  <si>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</si>
  <si>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</si>
  <si>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</si>
  <si>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</si>
  <si>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</si>
  <si>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</si>
  <si>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</si>
  <si>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</si>
  <si>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</si>
  <si>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</si>
  <si>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</si>
  <si>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</si>
  <si>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</si>
  <si>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</si>
  <si>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</si>
  <si>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</si>
  <si>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</si>
  <si>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</si>
  <si>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</si>
  <si>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</si>
  <si>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</si>
  <si>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</si>
  <si>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</si>
  <si>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</si>
  <si>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</si>
  <si>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</si>
  <si>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</si>
  <si>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</si>
  <si>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</si>
  <si>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</si>
  <si>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</si>
  <si>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</si>
  <si>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</si>
  <si>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</si>
  <si>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</si>
  <si>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</si>
  <si>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</si>
  <si>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</si>
  <si>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</si>
  <si>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</si>
  <si>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</si>
  <si>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</si>
  <si>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</si>
  <si>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</si>
  <si>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</si>
  <si>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</si>
  <si>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</si>
  <si>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</si>
  <si>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</si>
  <si>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</si>
  <si>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</si>
  <si>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</si>
  <si>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</si>
  <si>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</si>
  <si>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</si>
  <si>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</si>
  <si>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</si>
  <si>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</si>
  <si>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</si>
  <si>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</si>
  <si>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</si>
  <si>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</si>
  <si>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</si>
  <si>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</si>
  <si>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</si>
  <si>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</si>
  <si>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</si>
  <si>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</si>
  <si>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</si>
  <si>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</si>
  <si>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</si>
  <si>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</si>
  <si>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</si>
  <si>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</si>
  <si>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</si>
  <si>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</si>
  <si>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</si>
  <si>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</si>
  <si>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</si>
  <si>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</si>
  <si>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</si>
  <si>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</si>
  <si>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</si>
  <si>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</si>
  <si>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</si>
  <si>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</si>
  <si>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</si>
  <si>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</si>
  <si>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</si>
  <si>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</si>
  <si>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</si>
  <si>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</si>
  <si>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</si>
  <si>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</si>
  <si>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</si>
  <si>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</si>
  <si>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</si>
  <si>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</si>
  <si>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</si>
  <si>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</si>
  <si>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</si>
  <si>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</si>
  <si>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</si>
  <si>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</si>
  <si>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</si>
  <si>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</si>
  <si>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</si>
  <si>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</si>
  <si>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</si>
  <si>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</si>
  <si>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</si>
  <si>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</si>
  <si>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</si>
  <si>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</si>
  <si>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</si>
  <si>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</si>
  <si>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</si>
  <si>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</si>
  <si>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</si>
  <si>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</si>
  <si>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</si>
  <si>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</si>
  <si>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</si>
  <si>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</si>
  <si>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</si>
  <si>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</si>
  <si>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</si>
  <si>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</si>
  <si>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</si>
  <si>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</si>
  <si>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</si>
  <si>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</si>
  <si>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</si>
  <si>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</si>
  <si>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</si>
  <si>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</si>
  <si>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</si>
  <si>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</si>
  <si>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</si>
  <si>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</si>
  <si>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</si>
  <si>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</si>
  <si>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</si>
  <si>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</si>
  <si>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</si>
  <si>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</si>
  <si>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</si>
  <si>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</si>
  <si>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</si>
  <si>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</si>
  <si>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</si>
  <si>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</si>
  <si>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</si>
  <si>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</si>
  <si>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</si>
  <si>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</si>
  <si>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</si>
  <si>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</si>
  <si>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</si>
  <si>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</si>
  <si>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</si>
  <si>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</si>
  <si>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</si>
  <si>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</si>
  <si>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</si>
  <si>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</si>
  <si>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</si>
  <si>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</si>
  <si>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</si>
  <si>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</si>
  <si>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</si>
  <si>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</si>
  <si>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</si>
  <si>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</si>
  <si>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</si>
  <si>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</si>
  <si>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</si>
  <si>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</si>
  <si>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</si>
  <si>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</si>
  <si>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</si>
  <si>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</si>
  <si>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</si>
  <si>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</si>
  <si>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</si>
  <si>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</si>
  <si>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</si>
  <si>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</si>
  <si>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</si>
  <si>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</si>
  <si>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</si>
  <si>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</si>
  <si>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</si>
  <si>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</si>
  <si>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</si>
  <si>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</si>
  <si>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</si>
  <si>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</si>
  <si>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</si>
  <si>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</si>
  <si>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</si>
  <si>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</si>
  <si>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</si>
  <si>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</si>
  <si>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</si>
  <si>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</si>
  <si>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</si>
  <si>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</si>
  <si>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</si>
  <si>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</si>
  <si>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</si>
  <si>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</si>
  <si>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</si>
  <si>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</si>
  <si>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</si>
  <si>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</si>
  <si>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</si>
  <si>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</si>
  <si>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</si>
  <si>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</si>
  <si>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</si>
  <si>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</si>
  <si>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</si>
  <si>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</si>
  <si>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</si>
  <si>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</si>
  <si>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</si>
  <si>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</si>
  <si>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</si>
  <si>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</si>
  <si>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</si>
  <si>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</si>
  <si>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</si>
  <si>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</si>
  <si>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</si>
  <si>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</si>
  <si>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</si>
  <si>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</si>
  <si>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</si>
  <si>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</si>
  <si>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</si>
  <si>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</si>
  <si>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</si>
  <si>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</si>
  <si>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</si>
  <si>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</si>
  <si>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</si>
  <si>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</si>
  <si>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</si>
  <si>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</si>
  <si>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</si>
  <si>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</si>
  <si>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</si>
  <si>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</si>
  <si>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</si>
  <si>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</si>
  <si>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</si>
  <si>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</si>
  <si>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</si>
  <si>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</si>
  <si>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</si>
  <si>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</si>
  <si>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</si>
  <si>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</si>
  <si>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</si>
  <si>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</si>
  <si>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</si>
  <si>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</si>
  <si>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</si>
  <si>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</si>
  <si>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</si>
  <si>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</si>
  <si>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</si>
  <si>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</si>
  <si>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</si>
  <si>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</si>
  <si>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</si>
  <si>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</si>
  <si>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</si>
  <si>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</si>
  <si>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</si>
  <si>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</si>
  <si>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</si>
  <si>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</si>
  <si>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</si>
  <si>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</si>
  <si>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</si>
  <si>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</si>
  <si>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</si>
  <si>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</si>
  <si>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</si>
  <si>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</si>
  <si>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</si>
  <si>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</si>
  <si>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</si>
  <si>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</si>
  <si>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</si>
  <si>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</si>
  <si>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</si>
  <si>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</si>
  <si>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</si>
  <si>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</si>
  <si>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</si>
  <si>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</si>
  <si>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</si>
  <si>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</si>
  <si>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</si>
  <si>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</si>
  <si>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</si>
  <si>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</si>
  <si>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</si>
  <si>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</si>
  <si>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</si>
  <si>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</si>
  <si>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</si>
  <si>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</si>
  <si>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</si>
  <si>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</si>
  <si>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</si>
  <si>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</si>
  <si>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</si>
  <si>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</si>
  <si>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</si>
  <si>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</si>
  <si>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</si>
  <si>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</si>
  <si>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</si>
  <si>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</si>
  <si>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</si>
  <si>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</si>
  <si>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</si>
  <si>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</si>
  <si>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</si>
  <si>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</si>
  <si>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</si>
  <si>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</si>
  <si>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</si>
  <si>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</si>
  <si>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</si>
  <si>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</si>
  <si>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</si>
  <si>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</si>
  <si>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</si>
  <si>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</si>
  <si>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</si>
  <si>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</si>
  <si>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</si>
  <si>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</si>
  <si>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</si>
  <si>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</si>
  <si>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</si>
  <si>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</si>
  <si>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</si>
  <si>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</si>
  <si>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</si>
  <si>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</si>
  <si>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</si>
  <si>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</si>
  <si>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</si>
  <si>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</si>
  <si>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</si>
  <si>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</si>
  <si>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</si>
  <si>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</si>
  <si>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</si>
  <si>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</si>
  <si>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</si>
  <si>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</si>
  <si>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</si>
  <si>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</si>
  <si>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</si>
  <si>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</si>
  <si>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</si>
  <si>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</si>
  <si>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</si>
  <si>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</si>
  <si>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</si>
  <si>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</si>
  <si>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</si>
  <si>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</si>
  <si>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</si>
  <si>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</si>
  <si>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</si>
  <si>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</si>
  <si>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</si>
  <si>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</si>
  <si>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</si>
  <si>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</si>
  <si>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</si>
  <si>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</si>
  <si>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</si>
  <si>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</si>
  <si>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</si>
  <si>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</si>
  <si>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</si>
  <si>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</si>
  <si>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</si>
  <si>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</si>
  <si>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</si>
  <si>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</si>
  <si>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</si>
  <si>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</si>
  <si>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</si>
  <si>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</si>
  <si>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</si>
  <si>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</si>
  <si>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</si>
  <si>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</si>
  <si>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</si>
  <si>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</si>
  <si>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</si>
  <si>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</si>
  <si>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</si>
  <si>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</si>
  <si>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</si>
  <si>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</si>
  <si>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</si>
  <si>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</si>
  <si>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</si>
  <si>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</si>
  <si>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</si>
  <si>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</si>
  <si>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</si>
  <si>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</si>
  <si>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</si>
  <si>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</si>
  <si>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</si>
  <si>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</si>
  <si>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</si>
  <si>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</si>
  <si>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</si>
  <si>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</si>
  <si>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</si>
  <si>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</si>
  <si>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</si>
  <si>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</si>
  <si>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</si>
  <si>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</si>
  <si>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</si>
  <si>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</si>
  <si>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</si>
  <si>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</si>
  <si>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</si>
  <si>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</si>
  <si>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</si>
  <si>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</si>
  <si>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</si>
  <si>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</si>
  <si>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</si>
  <si>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</si>
  <si>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</si>
  <si>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</si>
  <si>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</si>
  <si>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</si>
  <si>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</si>
  <si>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</si>
  <si>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</si>
  <si>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</si>
  <si>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</si>
  <si>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</si>
  <si>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</si>
  <si>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</si>
  <si>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</si>
  <si>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</si>
  <si>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</si>
  <si>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</si>
  <si>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</si>
  <si>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</si>
  <si>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</si>
  <si>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</si>
  <si>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</si>
  <si>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</si>
  <si>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</si>
  <si>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</si>
  <si>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</si>
  <si>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</si>
  <si>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</si>
  <si>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</si>
  <si>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</si>
  <si>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</si>
  <si>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</si>
  <si>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</si>
  <si>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</si>
  <si>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</si>
  <si>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</si>
  <si>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</si>
  <si>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</si>
  <si>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</si>
  <si>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</si>
  <si>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</si>
  <si>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</si>
  <si>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</si>
  <si>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</si>
  <si>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</si>
  <si>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</si>
  <si>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</si>
  <si>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</si>
  <si>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</si>
  <si>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</si>
  <si>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</si>
  <si>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</si>
  <si>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</si>
  <si>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</si>
  <si>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</si>
  <si>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</si>
  <si>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</si>
  <si>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</si>
  <si>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</si>
  <si>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</si>
  <si>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</si>
  <si>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</si>
  <si>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</si>
  <si>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</si>
  <si>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</si>
  <si>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</si>
  <si>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</si>
  <si>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</si>
  <si>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</si>
  <si>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</si>
  <si>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</si>
  <si>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</si>
  <si>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</si>
  <si>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</si>
  <si>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</si>
  <si>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</si>
  <si>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</si>
  <si>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</si>
  <si>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</si>
  <si>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</si>
  <si>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</si>
  <si>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</si>
  <si>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</si>
  <si>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</si>
  <si>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</si>
  <si>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</si>
  <si>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</si>
  <si>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</si>
  <si>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</si>
  <si>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</si>
  <si>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</si>
  <si>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</si>
  <si>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</si>
  <si>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</si>
  <si>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</si>
  <si>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</si>
  <si>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</si>
  <si>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</si>
  <si>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</si>
  <si>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</si>
  <si>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</si>
  <si>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</si>
  <si>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</si>
  <si>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</si>
  <si>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</si>
  <si>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</si>
  <si>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</si>
  <si>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</si>
  <si>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</si>
  <si>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</si>
  <si>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</si>
  <si>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</si>
  <si>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</si>
  <si>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</si>
  <si>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</si>
  <si>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</si>
  <si>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</si>
  <si>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</si>
  <si>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</si>
  <si>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</si>
  <si>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</si>
  <si>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</si>
  <si>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</si>
  <si>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</si>
  <si>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</si>
  <si>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</si>
  <si>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</si>
  <si>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</si>
  <si>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</si>
  <si>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</si>
  <si>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</si>
  <si>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</si>
  <si>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</si>
  <si>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</si>
  <si>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</si>
  <si>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</si>
  <si>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</si>
  <si>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</si>
  <si>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</si>
  <si>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</si>
  <si>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</si>
  <si>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</si>
  <si>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</si>
  <si>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</si>
  <si>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</si>
  <si>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</si>
  <si>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</si>
  <si>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</si>
  <si>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</si>
  <si>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</si>
  <si>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</si>
  <si>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</si>
  <si>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</si>
  <si>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</si>
  <si>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</si>
  <si>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</si>
  <si>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</si>
  <si>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</si>
  <si>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</si>
  <si>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</si>
  <si>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</si>
  <si>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</si>
  <si>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</si>
  <si>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</si>
  <si>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</si>
  <si>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</si>
  <si>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</si>
  <si>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</si>
  <si>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</si>
  <si>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</si>
  <si>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</si>
  <si>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</si>
  <si>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</si>
  <si>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</si>
  <si>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</si>
  <si>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</si>
  <si>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</si>
  <si>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</si>
  <si>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</si>
  <si>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</si>
  <si>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</si>
  <si>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</si>
  <si>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</si>
  <si>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</si>
  <si>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</si>
  <si>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</si>
  <si>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</si>
  <si>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</si>
  <si>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</si>
  <si>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</si>
  <si>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</si>
  <si>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</si>
  <si>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</si>
  <si>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</si>
  <si>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</si>
  <si>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</si>
  <si>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</si>
  <si>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</si>
  <si>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</si>
  <si>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</si>
  <si>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</si>
  <si>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</si>
  <si>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</si>
  <si>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</si>
  <si>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</si>
  <si>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</si>
  <si>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</si>
  <si>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</si>
  <si>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</si>
  <si>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</si>
  <si>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</si>
  <si>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</si>
  <si>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</si>
  <si>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</si>
  <si>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</si>
  <si>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</si>
  <si>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</si>
  <si>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</si>
  <si>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</si>
  <si>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</si>
  <si>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</si>
  <si>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</si>
  <si>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</si>
  <si>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</si>
  <si>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</si>
  <si>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</si>
  <si>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</si>
  <si>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</si>
  <si>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</si>
  <si>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</si>
  <si>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</si>
  <si>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</si>
  <si>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</si>
  <si>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</si>
  <si>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</si>
  <si>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</si>
  <si>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</si>
  <si>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</si>
  <si>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</si>
  <si>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</si>
  <si>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</si>
  <si>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</si>
  <si>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</si>
  <si>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</si>
  <si>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</si>
  <si>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</si>
  <si>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</si>
  <si>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</si>
  <si>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</si>
  <si>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</si>
  <si>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</si>
  <si>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</si>
  <si>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</si>
  <si>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</si>
  <si>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</si>
  <si>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</si>
  <si>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</si>
  <si>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</si>
  <si>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</si>
  <si>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</si>
  <si>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</si>
  <si>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</si>
  <si>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</si>
  <si>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</si>
  <si>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</si>
  <si>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</si>
  <si>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</si>
  <si>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</si>
  <si>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</si>
  <si>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</si>
  <si>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</si>
  <si>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</si>
  <si>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</si>
  <si>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</si>
  <si>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</si>
  <si>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</si>
  <si>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</si>
  <si>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</si>
  <si>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</si>
  <si>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</si>
  <si>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</si>
  <si>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</si>
  <si>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</si>
  <si>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</si>
  <si>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</si>
  <si>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</si>
  <si>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</si>
  <si>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</si>
  <si>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</si>
  <si>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</si>
  <si>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</si>
  <si>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</si>
  <si>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</si>
  <si>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</si>
  <si>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</si>
  <si>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</si>
  <si>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</si>
  <si>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</si>
  <si>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</si>
  <si>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</si>
  <si>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</si>
  <si>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</si>
  <si>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</si>
  <si>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</si>
  <si>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</si>
  <si>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</si>
  <si>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</si>
  <si>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</si>
  <si>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</si>
  <si>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</si>
  <si>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</si>
  <si>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</si>
  <si>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</si>
  <si>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</si>
  <si>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</si>
  <si>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</si>
  <si>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</si>
  <si>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</si>
  <si>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</si>
  <si>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</si>
  <si>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</si>
  <si>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</si>
  <si>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</si>
  <si>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</si>
  <si>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</si>
  <si>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</si>
  <si>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</si>
  <si>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</si>
  <si>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</si>
  <si>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</si>
  <si>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</si>
  <si>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</si>
  <si>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</si>
  <si>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</si>
  <si>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</si>
  <si>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</si>
  <si>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</si>
  <si>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</si>
  <si>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</si>
  <si>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</si>
  <si>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</si>
  <si>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</si>
  <si>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</si>
  <si>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</si>
  <si>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</si>
  <si>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</si>
  <si>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</si>
  <si>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</si>
  <si>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</si>
  <si>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</si>
  <si>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</si>
  <si>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</si>
  <si>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</si>
  <si>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</si>
  <si>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</si>
  <si>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</si>
  <si>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</si>
  <si>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</si>
  <si>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</si>
  <si>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</si>
  <si>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</si>
  <si>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</si>
  <si>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</si>
  <si>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</si>
  <si>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</si>
  <si>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</si>
  <si>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</si>
  <si>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</si>
  <si>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</si>
  <si>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</si>
  <si>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</si>
  <si>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</si>
  <si>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</si>
  <si>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</si>
  <si>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</si>
  <si>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</si>
  <si>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</si>
  <si>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</si>
  <si>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</si>
  <si>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</si>
  <si>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</si>
  <si>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</si>
  <si>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</si>
  <si>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</si>
  <si>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</si>
  <si>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</si>
  <si>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</si>
  <si>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</si>
  <si>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</si>
  <si>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</si>
  <si>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</si>
  <si>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</si>
  <si>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</si>
  <si>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</si>
  <si>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</si>
  <si>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</si>
  <si>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</si>
  <si>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</si>
  <si>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</si>
  <si>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</si>
  <si>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</si>
  <si>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</si>
  <si>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</si>
  <si>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</si>
  <si>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</si>
  <si>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</si>
  <si>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</si>
  <si>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</si>
  <si>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</si>
  <si>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</si>
  <si>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</si>
  <si>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</si>
  <si>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</si>
  <si>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</si>
  <si>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</si>
  <si>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</si>
  <si>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</si>
  <si>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</si>
  <si>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</si>
  <si>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</si>
  <si>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</si>
  <si>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</si>
  <si>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</si>
  <si>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</si>
  <si>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</si>
  <si>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</si>
  <si>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</si>
  <si>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</si>
  <si>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</si>
  <si>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</si>
  <si>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</si>
  <si>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</si>
  <si>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</si>
  <si>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</si>
  <si>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</si>
  <si>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</si>
  <si>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</si>
  <si>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</si>
  <si>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</si>
  <si>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</si>
  <si>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</si>
  <si>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</si>
  <si>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</si>
  <si>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</si>
  <si>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</si>
  <si>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</si>
  <si>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</si>
  <si>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</si>
  <si>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</si>
  <si>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</si>
  <si>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</si>
  <si>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</si>
  <si>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</si>
  <si>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</si>
  <si>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</si>
  <si>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</si>
  <si>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</si>
  <si>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</si>
  <si>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</si>
  <si>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</si>
  <si>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</si>
  <si>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</si>
  <si>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</si>
  <si>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</si>
  <si>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</si>
  <si>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</si>
  <si>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</si>
  <si>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</si>
  <si>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</si>
  <si>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</si>
  <si>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</si>
  <si>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</si>
  <si>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</si>
  <si>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</si>
  <si>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</si>
  <si>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</si>
  <si>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</si>
  <si>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</si>
  <si>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</si>
  <si>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</si>
  <si>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</si>
  <si>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</si>
  <si>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</si>
  <si>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</si>
  <si>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</si>
  <si>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</si>
  <si>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</si>
  <si>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</si>
  <si>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</si>
  <si>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</si>
  <si>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</si>
  <si>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</si>
  <si>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</si>
  <si>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</si>
  <si>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</si>
  <si>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</si>
  <si>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</si>
  <si>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</si>
  <si>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</si>
  <si>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</si>
  <si>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</si>
  <si>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</si>
  <si>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</si>
  <si>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</si>
  <si>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</si>
  <si>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</si>
  <si>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</si>
  <si>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</si>
  <si>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</si>
  <si>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</si>
  <si>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</si>
  <si>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</si>
  <si>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</si>
  <si>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</si>
  <si>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</si>
  <si>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</si>
  <si>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</si>
  <si>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</si>
  <si>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</si>
  <si>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</si>
  <si>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</si>
  <si>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</si>
  <si>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</si>
  <si>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</si>
  <si>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</si>
  <si>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</si>
  <si>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</si>
  <si>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</si>
  <si>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</si>
  <si>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</si>
  <si>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</si>
  <si>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</si>
  <si>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</si>
  <si>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</si>
  <si>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</si>
  <si>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</si>
  <si>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</si>
  <si>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</si>
  <si>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</si>
  <si>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</si>
  <si>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</si>
  <si>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</si>
  <si>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</si>
  <si>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</si>
  <si>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</si>
  <si>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</si>
  <si>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</si>
  <si>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</si>
  <si>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</si>
  <si>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</si>
  <si>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</si>
  <si>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</si>
  <si>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</si>
  <si>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</si>
  <si>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</si>
  <si>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</si>
  <si>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</si>
  <si>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</si>
  <si>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</si>
  <si>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</si>
  <si>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</si>
  <si>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</si>
  <si>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</si>
  <si>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</si>
  <si>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</si>
  <si>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</si>
  <si>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</si>
  <si>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</si>
  <si>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</si>
  <si>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</si>
  <si>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</si>
  <si>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</si>
  <si>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</si>
  <si>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</si>
  <si>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</si>
  <si>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</si>
  <si>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</si>
  <si>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</si>
  <si>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</si>
  <si>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</si>
  <si>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</si>
  <si>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</si>
  <si>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</si>
  <si>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</si>
  <si>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</si>
  <si>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</si>
  <si>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</si>
  <si>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</si>
  <si>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</si>
  <si>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</si>
  <si>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</si>
  <si>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</si>
  <si>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</si>
  <si>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</si>
  <si>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</si>
  <si>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</si>
  <si>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</si>
  <si>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</si>
  <si>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</si>
  <si>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</si>
  <si>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</si>
  <si>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</si>
  <si>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</si>
  <si>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</si>
  <si>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</si>
  <si>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</si>
  <si>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</si>
  <si>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</si>
  <si>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</si>
  <si>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</si>
  <si>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</si>
  <si>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</si>
  <si>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</si>
  <si>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</si>
  <si>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</si>
  <si>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</si>
  <si>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</si>
  <si>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</si>
  <si>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</si>
  <si>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</si>
  <si>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</si>
  <si>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</si>
  <si>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</si>
  <si>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</si>
  <si>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</si>
  <si>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</si>
  <si>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</si>
  <si>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</si>
  <si>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</si>
  <si>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</si>
  <si>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</si>
  <si>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</si>
  <si>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</si>
  <si>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</si>
  <si>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</si>
  <si>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</si>
  <si>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</si>
  <si>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</si>
  <si>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</si>
  <si>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</si>
  <si>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</si>
  <si>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</si>
  <si>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</si>
  <si>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</si>
  <si>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</si>
  <si>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</si>
  <si>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</si>
  <si>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</si>
  <si>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</si>
  <si>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</si>
  <si>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</si>
  <si>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</si>
  <si>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</si>
  <si>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</si>
  <si>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</si>
  <si>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</si>
  <si>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</si>
  <si>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</si>
  <si>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</si>
  <si>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</si>
  <si>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</si>
  <si>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</si>
  <si>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</si>
  <si>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</si>
  <si>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</si>
  <si>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</si>
  <si>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</si>
  <si>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</si>
  <si>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</si>
  <si>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</si>
  <si>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</si>
  <si>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</si>
  <si>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</si>
  <si>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</si>
  <si>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</si>
  <si>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</si>
  <si>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</si>
  <si>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</si>
  <si>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</si>
  <si>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</si>
  <si>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</si>
  <si>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</si>
  <si>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</si>
  <si>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</si>
  <si>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</si>
  <si>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</si>
  <si>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</si>
  <si>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</si>
  <si>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</si>
  <si>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</si>
  <si>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</si>
  <si>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</si>
  <si>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</si>
  <si>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</si>
  <si>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</si>
  <si>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</si>
  <si>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</si>
  <si>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</si>
  <si>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</si>
  <si>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</si>
  <si>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</si>
  <si>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</si>
  <si>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</si>
  <si>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</si>
  <si>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</si>
  <si>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</si>
  <si>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</si>
  <si>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</si>
  <si>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</si>
  <si>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</si>
  <si>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</si>
  <si>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</si>
  <si>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</si>
  <si>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</si>
  <si>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</si>
  <si>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</si>
  <si>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</si>
  <si>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</si>
  <si>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</si>
  <si>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</si>
  <si>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</si>
  <si>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</si>
  <si>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</si>
  <si>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</si>
  <si>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</si>
  <si>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</si>
  <si>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</si>
  <si>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</si>
  <si>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</si>
  <si>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</si>
  <si>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</si>
  <si>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</si>
  <si>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</si>
  <si>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</si>
  <si>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</si>
  <si>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</si>
  <si>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</si>
  <si>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</si>
  <si>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</si>
  <si>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</si>
  <si>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</si>
  <si>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</si>
  <si>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</si>
  <si>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</si>
  <si>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</si>
  <si>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</si>
  <si>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</si>
  <si>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</si>
  <si>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</si>
  <si>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</si>
  <si>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</si>
  <si>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</si>
  <si>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</si>
  <si>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</si>
  <si>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</si>
  <si>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</si>
  <si>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</si>
  <si>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</si>
  <si>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</si>
  <si>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</si>
  <si>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</si>
  <si>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</si>
  <si>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</si>
  <si>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</si>
  <si>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</si>
  <si>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</si>
  <si>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</si>
  <si>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</si>
  <si>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</si>
  <si>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</si>
  <si>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</si>
  <si>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</si>
  <si>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</si>
  <si>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</si>
  <si>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</si>
  <si>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</si>
  <si>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</si>
  <si>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</si>
  <si>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</si>
  <si>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</si>
  <si>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</si>
  <si>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</si>
  <si>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</si>
  <si>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</si>
  <si>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</si>
  <si>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</si>
  <si>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</si>
  <si>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</si>
  <si>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</si>
  <si>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</si>
  <si>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</si>
  <si>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</si>
  <si>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</si>
  <si>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</si>
  <si>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</si>
  <si>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</si>
  <si>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</si>
  <si>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</si>
  <si>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</si>
  <si>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</si>
  <si>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</si>
  <si>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</si>
  <si>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</si>
  <si>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</si>
  <si>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</si>
  <si>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</si>
  <si>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</si>
  <si>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</si>
  <si>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</si>
  <si>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</si>
  <si>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</si>
  <si>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</si>
  <si>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</si>
  <si>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</si>
  <si>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</si>
  <si>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</si>
  <si>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</si>
  <si>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</si>
  <si>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</si>
  <si>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</si>
  <si>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</si>
  <si>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</si>
  <si>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</si>
  <si>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</si>
  <si>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</si>
  <si>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</si>
  <si>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</si>
  <si>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</si>
  <si>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</si>
  <si>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</si>
  <si>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</si>
  <si>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</si>
  <si>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</si>
  <si>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</si>
  <si>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</si>
  <si>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</si>
  <si>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</si>
  <si>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</si>
  <si>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</si>
  <si>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</si>
  <si>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</si>
  <si>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</si>
  <si>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</si>
  <si>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</si>
  <si>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</si>
  <si>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</si>
  <si>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</si>
  <si>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</si>
  <si>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</si>
  <si>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</si>
  <si>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</si>
  <si>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</si>
  <si>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</si>
  <si>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</si>
  <si>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</si>
  <si>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</si>
  <si>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</si>
  <si>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</si>
  <si>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</si>
  <si>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</si>
  <si>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</si>
  <si>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</si>
  <si>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</si>
  <si>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</si>
  <si>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</si>
  <si>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</si>
  <si>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</si>
  <si>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</si>
  <si>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</si>
  <si>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</si>
  <si>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</si>
  <si>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</si>
  <si>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</si>
  <si>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</si>
  <si>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</si>
  <si>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</si>
  <si>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</si>
  <si>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</si>
  <si>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</si>
  <si>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</si>
  <si>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</si>
  <si>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</si>
  <si>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</si>
  <si>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</si>
  <si>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</si>
  <si>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</si>
  <si>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</si>
  <si>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</si>
  <si>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</si>
  <si>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</si>
  <si>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</si>
  <si>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</si>
  <si>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</si>
  <si>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</si>
  <si>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</si>
  <si>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</si>
  <si>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</si>
  <si>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</si>
  <si>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</si>
  <si>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</si>
  <si>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</si>
  <si>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</si>
  <si>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</si>
  <si>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</si>
  <si>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</si>
  <si>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</si>
  <si>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</si>
  <si>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</si>
  <si>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</si>
  <si>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</si>
  <si>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</si>
  <si>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</si>
  <si>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</si>
  <si>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</si>
  <si>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</si>
  <si>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</si>
  <si>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</si>
  <si>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</si>
  <si>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</si>
  <si>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</si>
  <si>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</si>
  <si>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</si>
  <si>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</si>
  <si>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</si>
  <si>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</si>
  <si>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</si>
  <si>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</si>
  <si>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</si>
  <si>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</si>
  <si>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</si>
  <si>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</si>
  <si>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</si>
  <si>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</si>
  <si>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</si>
  <si>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</si>
  <si>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</si>
  <si>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</si>
  <si>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</si>
  <si>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</si>
  <si>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</si>
  <si>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</si>
  <si>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</si>
  <si>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</si>
  <si>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</si>
  <si>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</si>
  <si>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</si>
  <si>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</si>
  <si>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</si>
  <si>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</si>
  <si>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</si>
  <si>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</si>
  <si>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</si>
  <si>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</si>
  <si>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</si>
  <si>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</si>
  <si>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</si>
  <si>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</si>
  <si>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</si>
  <si>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</si>
  <si>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</si>
  <si>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</si>
  <si>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</si>
  <si>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</si>
  <si>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</si>
  <si>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</si>
  <si>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</si>
  <si>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</si>
  <si>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</si>
  <si>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</si>
  <si>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</si>
  <si>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</si>
  <si>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</si>
  <si>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</si>
  <si>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</si>
  <si>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</si>
  <si>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</si>
  <si>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</si>
  <si>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</si>
  <si>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</si>
  <si>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</si>
  <si>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</si>
  <si>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</si>
  <si>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</si>
  <si>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</si>
  <si>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</si>
  <si>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</si>
  <si>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</si>
  <si>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</si>
  <si>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</si>
  <si>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</si>
  <si>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</si>
  <si>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</si>
  <si>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</si>
  <si>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</si>
  <si>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</si>
  <si>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</si>
  <si>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</si>
  <si>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</si>
  <si>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</si>
  <si>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</si>
  <si>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</si>
  <si>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</si>
  <si>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</si>
  <si>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</si>
  <si>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</si>
  <si>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</si>
  <si>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</si>
  <si>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</si>
  <si>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</si>
  <si>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</si>
  <si>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</si>
  <si>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</si>
  <si>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</si>
  <si>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</si>
  <si>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</si>
  <si>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</si>
  <si>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</si>
  <si>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</si>
  <si>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</si>
  <si>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</si>
  <si>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</si>
  <si>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</si>
  <si>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</si>
  <si>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</si>
  <si>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</si>
  <si>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</si>
  <si>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</si>
  <si>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</si>
  <si>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</si>
  <si>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</si>
  <si>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</si>
  <si>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</si>
  <si>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</si>
  <si>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</si>
  <si>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</si>
  <si>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</si>
  <si>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</si>
  <si>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</si>
  <si>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</si>
  <si>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</si>
  <si>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</si>
  <si>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</si>
  <si>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</si>
  <si>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</si>
  <si>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</si>
  <si>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</si>
  <si>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</si>
  <si>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</si>
  <si>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</si>
  <si>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</si>
  <si>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</si>
  <si>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</si>
  <si>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</si>
  <si>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</si>
  <si>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</si>
  <si>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</si>
  <si>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</si>
  <si>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</si>
  <si>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</si>
  <si>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</si>
  <si>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</si>
  <si>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</si>
  <si>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</si>
  <si>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</si>
  <si>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</si>
  <si>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</si>
  <si>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</si>
  <si>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</si>
  <si>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</si>
  <si>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</si>
  <si>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</si>
  <si>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</si>
  <si>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</si>
  <si>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</si>
  <si>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</si>
  <si>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</si>
  <si>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</si>
  <si>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</si>
  <si>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</si>
  <si>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</si>
  <si>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</si>
  <si>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</si>
  <si>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</si>
  <si>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</si>
  <si>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</si>
  <si>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</si>
  <si>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</si>
  <si>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</si>
  <si>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</si>
  <si>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</si>
  <si>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</si>
  <si>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</si>
  <si>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</si>
  <si>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</si>
  <si>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</si>
  <si>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</si>
  <si>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</si>
  <si>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</si>
  <si>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</si>
  <si>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</si>
  <si>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</si>
  <si>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</si>
  <si>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</si>
  <si>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</si>
  <si>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</si>
  <si>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</si>
  <si>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</si>
  <si>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</si>
  <si>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</si>
  <si>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</si>
  <si>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</si>
  <si>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</si>
  <si>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</si>
  <si>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</si>
  <si>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</si>
  <si>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</si>
  <si>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</si>
  <si>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</si>
  <si>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</si>
  <si>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</si>
  <si>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</si>
  <si>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</si>
  <si>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</si>
  <si>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</si>
  <si>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</si>
  <si>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</si>
  <si>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</si>
  <si>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</si>
  <si>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</si>
  <si>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</si>
  <si>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</si>
  <si>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</si>
  <si>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</si>
  <si>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</si>
  <si>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</si>
  <si>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</si>
  <si>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</si>
  <si>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</si>
  <si>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</si>
  <si>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</si>
  <si>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</si>
  <si>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</si>
  <si>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</si>
  <si>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</si>
  <si>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</si>
  <si>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</si>
  <si>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</si>
  <si>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</si>
  <si>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</si>
  <si>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</si>
  <si>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</si>
  <si>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</si>
  <si>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</si>
  <si>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</si>
  <si>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</si>
  <si>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</si>
  <si>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</si>
  <si>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</si>
  <si>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</si>
  <si>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</si>
  <si>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</si>
  <si>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</si>
  <si>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</si>
  <si>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</si>
  <si>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</si>
  <si>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</si>
  <si>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</si>
  <si>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</si>
  <si>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</si>
  <si>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</si>
  <si>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</si>
  <si>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</si>
  <si>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</si>
  <si>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</si>
  <si>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</si>
  <si>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</si>
  <si>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</si>
  <si>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</si>
  <si>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</si>
  <si>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</si>
  <si>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</si>
  <si>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</si>
  <si>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</si>
  <si>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</si>
  <si>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</si>
  <si>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</si>
  <si>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</si>
  <si>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</si>
  <si>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</si>
  <si>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</si>
  <si>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</si>
  <si>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</si>
  <si>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</si>
  <si>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</si>
  <si>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</si>
  <si>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</si>
  <si>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</si>
  <si>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</si>
  <si>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</si>
  <si>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</si>
  <si>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</si>
  <si>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</si>
  <si>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</si>
  <si>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</si>
  <si>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</si>
  <si>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</si>
  <si>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</si>
  <si>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</si>
  <si>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</si>
  <si>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</si>
  <si>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</si>
  <si>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</si>
  <si>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</si>
  <si>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</si>
  <si>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</si>
  <si>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</si>
  <si>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</si>
  <si>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</si>
  <si>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</si>
  <si>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</si>
  <si>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</si>
  <si>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</si>
  <si>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</si>
  <si>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</si>
  <si>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</si>
  <si>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</si>
  <si>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</si>
  <si>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</si>
  <si>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</si>
  <si>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</si>
  <si>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</si>
  <si>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</si>
  <si>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</si>
  <si>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</si>
  <si>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</si>
  <si>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</si>
  <si>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</si>
  <si>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</si>
  <si>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</si>
  <si>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</si>
  <si>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</si>
  <si>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</si>
  <si>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</si>
  <si>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</si>
  <si>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</si>
  <si>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</si>
  <si>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</si>
  <si>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</si>
  <si>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</si>
  <si>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</si>
  <si>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</si>
  <si>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</si>
  <si>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</si>
  <si>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</si>
  <si>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</si>
  <si>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</si>
  <si>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</si>
  <si>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</si>
  <si>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</si>
  <si>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</si>
  <si>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</si>
  <si>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</si>
  <si>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</si>
  <si>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</si>
  <si>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</si>
  <si>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</si>
  <si>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</si>
  <si>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</si>
  <si>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</si>
  <si>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</si>
  <si>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</si>
  <si>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</si>
  <si>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</si>
  <si>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</si>
  <si>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</si>
  <si>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</si>
  <si>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</si>
  <si>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</si>
  <si>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</si>
  <si>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</si>
  <si>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</si>
  <si>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</si>
  <si>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</si>
  <si>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</si>
  <si>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</si>
  <si>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</si>
  <si>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</si>
  <si>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</si>
  <si>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</si>
  <si>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</si>
  <si>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</si>
  <si>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</si>
  <si>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</si>
  <si>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</si>
  <si>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</si>
  <si>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</si>
  <si>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</si>
  <si>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</si>
  <si>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</si>
  <si>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</si>
  <si>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</si>
  <si>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</si>
  <si>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</si>
  <si>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</si>
  <si>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</si>
  <si>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</si>
  <si>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</si>
  <si>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</si>
  <si>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</si>
  <si>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</si>
  <si>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</si>
  <si>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</si>
  <si>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</si>
  <si>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</si>
  <si>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</si>
  <si>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</si>
  <si>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</si>
  <si>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</si>
  <si>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</si>
  <si>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</si>
  <si>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</si>
  <si>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</si>
  <si>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</si>
  <si>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</si>
  <si>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</si>
  <si>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</si>
  <si>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</si>
  <si>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</si>
  <si>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</si>
  <si>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</si>
  <si>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</si>
  <si>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</si>
  <si>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</si>
  <si>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</si>
  <si>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</si>
  <si>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</si>
  <si>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</si>
  <si>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</si>
  <si>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</si>
  <si>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</si>
  <si>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</si>
  <si>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</si>
  <si>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</si>
  <si>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</si>
  <si>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</si>
  <si>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</si>
  <si>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</si>
  <si>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</si>
  <si>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</si>
  <si>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</si>
  <si>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</si>
  <si>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</si>
  <si>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</si>
  <si>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</si>
  <si>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</si>
  <si>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</si>
  <si>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</si>
  <si>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</si>
  <si>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</si>
  <si>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</si>
  <si>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</si>
  <si>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</si>
  <si>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</si>
  <si>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</si>
  <si>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</si>
  <si>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</si>
  <si>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</si>
  <si>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</si>
  <si>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</si>
  <si>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</si>
  <si>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</si>
  <si>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</si>
  <si>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</si>
  <si>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</si>
  <si>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</si>
  <si>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</si>
  <si>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</si>
  <si>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</si>
  <si>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</si>
  <si>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</si>
  <si>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</si>
  <si>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</si>
  <si>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</si>
  <si>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</si>
  <si>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</si>
  <si>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</si>
  <si>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</si>
  <si>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</si>
  <si>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</si>
  <si>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</si>
  <si>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</si>
  <si>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</si>
  <si>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</si>
  <si>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</si>
  <si>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</si>
  <si>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</si>
  <si>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</si>
  <si>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</si>
  <si>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</si>
  <si>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</si>
  <si>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</si>
  <si>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</si>
  <si>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</si>
  <si>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</si>
  <si>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</si>
  <si>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</si>
  <si>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</si>
  <si>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</si>
  <si>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</si>
  <si>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</si>
  <si>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</si>
  <si>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</si>
  <si>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</si>
  <si>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</si>
  <si>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</si>
  <si>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</si>
  <si>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</si>
  <si>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</si>
  <si>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</si>
  <si>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</si>
  <si>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</si>
  <si>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</si>
  <si>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</si>
  <si>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</si>
  <si>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</si>
  <si>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</si>
  <si>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</si>
  <si>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</si>
  <si>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</si>
  <si>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</si>
  <si>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</si>
  <si>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</si>
  <si>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</si>
  <si>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</si>
  <si>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</si>
  <si>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</si>
  <si>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</si>
  <si>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</si>
  <si>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</si>
  <si>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</si>
  <si>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</si>
  <si>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</si>
  <si>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</si>
  <si>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</si>
  <si>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</si>
  <si>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</si>
  <si>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</si>
  <si>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</si>
  <si>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</si>
  <si>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</si>
  <si>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</si>
  <si>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</si>
  <si>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</si>
  <si>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</si>
  <si>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</si>
  <si>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</si>
  <si>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</si>
  <si>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</si>
  <si>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</si>
  <si>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</si>
  <si>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</si>
  <si>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</si>
  <si>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</si>
  <si>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</si>
  <si>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</si>
  <si>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</si>
  <si>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</si>
  <si>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</si>
  <si>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</si>
  <si>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</si>
  <si>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</si>
  <si>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</si>
  <si>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</si>
  <si>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</si>
  <si>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</si>
  <si>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</si>
  <si>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</si>
  <si>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</si>
  <si>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</si>
  <si>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</si>
  <si>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</si>
  <si>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</si>
  <si>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</si>
  <si>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</si>
  <si>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</si>
  <si>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</si>
  <si>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</si>
  <si>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</si>
  <si>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</si>
  <si>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</si>
  <si>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</si>
  <si>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</si>
  <si>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</si>
  <si>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</si>
  <si>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</si>
  <si>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</si>
  <si>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</si>
  <si>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</si>
  <si>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</si>
  <si>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</si>
  <si>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</si>
  <si>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</si>
  <si>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</si>
  <si>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</si>
  <si>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</si>
  <si>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</si>
  <si>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</si>
  <si>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</si>
  <si>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</si>
  <si>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</si>
  <si>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</si>
  <si>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</si>
  <si>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</si>
  <si>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</si>
  <si>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</si>
  <si>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</si>
  <si>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</si>
  <si>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</si>
  <si>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</si>
  <si>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</si>
  <si>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</si>
  <si>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</si>
  <si>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</si>
  <si>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</si>
  <si>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</si>
  <si>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</si>
  <si>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</si>
  <si>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</si>
  <si>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</si>
  <si>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</si>
  <si>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</si>
  <si>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</si>
  <si>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</si>
  <si>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</si>
  <si>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</si>
  <si>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</si>
  <si>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</si>
  <si>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</si>
  <si>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</si>
  <si>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</si>
  <si>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</si>
  <si>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</si>
  <si>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</si>
  <si>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</si>
  <si>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</si>
  <si>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</si>
  <si>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</si>
  <si>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</si>
  <si>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</si>
  <si>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</si>
  <si>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</si>
  <si>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</si>
  <si>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</si>
  <si>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</si>
  <si>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</si>
  <si>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</si>
  <si>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</si>
  <si>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</si>
  <si>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</si>
  <si>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</si>
  <si>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</si>
  <si>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</si>
  <si>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</si>
  <si>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</si>
  <si>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</si>
  <si>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</si>
  <si>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</si>
  <si>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</si>
  <si>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</si>
  <si>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</si>
  <si>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</si>
  <si>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</si>
  <si>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</si>
  <si>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</si>
  <si>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</si>
  <si>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</si>
  <si>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</si>
  <si>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</si>
  <si>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</si>
  <si>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</si>
  <si>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</si>
  <si>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</si>
  <si>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</si>
  <si>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</si>
  <si>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</si>
  <si>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</si>
  <si>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</si>
  <si>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</si>
  <si>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</si>
  <si>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</si>
  <si>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</si>
  <si>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</si>
  <si>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</si>
  <si>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</si>
  <si>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</si>
  <si>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</si>
  <si>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</si>
  <si>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</si>
  <si>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</si>
  <si>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</si>
  <si>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</si>
  <si>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</si>
  <si>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</si>
  <si>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</si>
  <si>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</si>
  <si>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</si>
  <si>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</si>
  <si>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</si>
  <si>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</si>
  <si>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</si>
  <si>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</si>
  <si>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</si>
  <si>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</si>
  <si>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</si>
  <si>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</si>
  <si>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</si>
  <si>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</si>
  <si>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</si>
  <si>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</si>
  <si>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</si>
  <si>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</si>
  <si>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</si>
  <si>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</si>
  <si>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</si>
  <si>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</si>
  <si>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</si>
  <si>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</si>
  <si>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</si>
  <si>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</si>
  <si>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</si>
  <si>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</si>
  <si>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</si>
  <si>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</si>
  <si>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</si>
  <si>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</si>
  <si>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</si>
  <si>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</si>
  <si>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</si>
  <si>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</si>
  <si>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</si>
  <si>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</si>
  <si>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</si>
  <si>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</si>
  <si>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</si>
  <si>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</si>
  <si>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</si>
  <si>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</si>
  <si>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</si>
  <si>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</si>
  <si>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</si>
  <si>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</si>
  <si>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</si>
  <si>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</si>
  <si>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</si>
  <si>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</si>
  <si>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</si>
  <si>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</si>
  <si>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</si>
  <si>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</si>
  <si>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</si>
  <si>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</si>
  <si>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</si>
  <si>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</si>
  <si>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</si>
  <si>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</si>
  <si>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</si>
  <si>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</si>
  <si>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</si>
  <si>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</si>
  <si>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</si>
  <si>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</si>
  <si>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</si>
  <si>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</si>
  <si>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</si>
  <si>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</si>
  <si>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</si>
  <si>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</si>
  <si>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</si>
  <si>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</si>
  <si>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</si>
  <si>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</si>
  <si>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</si>
  <si>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</si>
  <si>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</si>
  <si>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</si>
  <si>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</si>
  <si>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</si>
  <si>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</si>
  <si>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</si>
  <si>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</si>
  <si>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</si>
  <si>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</si>
  <si>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</si>
  <si>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</si>
  <si>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</si>
  <si>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</si>
  <si>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</si>
  <si>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</si>
  <si>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</si>
  <si>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</si>
  <si>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</si>
  <si>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</si>
  <si>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</si>
  <si>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</si>
  <si>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</si>
  <si>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</si>
  <si>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</si>
  <si>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</si>
  <si>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</si>
  <si>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</si>
  <si>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</si>
  <si>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</si>
  <si>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</si>
  <si>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</si>
  <si>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</si>
  <si>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</si>
  <si>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</si>
  <si>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</si>
  <si>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</si>
  <si>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</si>
  <si>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</si>
  <si>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</si>
  <si>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</si>
  <si>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</si>
  <si>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</si>
  <si>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</si>
  <si>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</si>
  <si>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</si>
  <si>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</si>
  <si>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</si>
  <si>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</si>
  <si>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</si>
  <si>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</si>
  <si>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</si>
  <si>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</si>
  <si>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</si>
  <si>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</si>
  <si>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</si>
  <si>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</si>
  <si>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</si>
  <si>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</si>
  <si>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</si>
  <si>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</si>
  <si>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</si>
  <si>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</si>
  <si>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</si>
  <si>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</si>
  <si>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</si>
  <si>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</si>
  <si>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</si>
  <si>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</si>
  <si>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</si>
  <si>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</si>
  <si>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</si>
  <si>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</si>
  <si>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</si>
  <si>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</si>
  <si>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</si>
  <si>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</si>
  <si>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</si>
  <si>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</si>
  <si>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</si>
  <si>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</si>
  <si>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</si>
  <si>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</si>
  <si>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</si>
  <si>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</si>
  <si>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</si>
  <si>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</si>
  <si>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</si>
  <si>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</si>
  <si>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</si>
  <si>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</si>
  <si>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</si>
  <si>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</si>
  <si>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</si>
  <si>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</si>
  <si>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</si>
  <si>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</si>
  <si>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</si>
  <si>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</si>
  <si>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</si>
  <si>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</si>
  <si>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</si>
  <si>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</si>
  <si>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</si>
  <si>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</si>
  <si>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</si>
  <si>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</si>
  <si>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</si>
  <si>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</si>
  <si>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</si>
  <si>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</si>
  <si>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</si>
  <si>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</si>
  <si>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</si>
  <si>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</si>
  <si>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</si>
  <si>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</si>
  <si>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</si>
  <si>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</si>
  <si>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</si>
  <si>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</si>
  <si>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</si>
  <si>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</si>
  <si>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</si>
  <si>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</si>
  <si>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</si>
  <si>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</si>
  <si>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</si>
  <si>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</si>
  <si>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</si>
  <si>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</si>
  <si>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</si>
  <si>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</si>
  <si>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</si>
  <si>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</si>
  <si>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</si>
  <si>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</si>
  <si>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</si>
  <si>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</si>
  <si>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</si>
  <si>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</si>
  <si>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</si>
  <si>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</si>
  <si>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</si>
  <si>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</si>
  <si>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</si>
  <si>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</si>
  <si>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</si>
  <si>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</si>
  <si>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</si>
  <si>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</si>
  <si>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</si>
  <si>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</si>
  <si>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</si>
  <si>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</si>
  <si>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</si>
  <si>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</si>
  <si>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</si>
  <si>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</si>
  <si>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</si>
  <si>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</si>
  <si>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</si>
  <si>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</si>
  <si>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</si>
  <si>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</si>
  <si>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</si>
  <si>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</si>
  <si>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</si>
  <si>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</si>
  <si>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</si>
  <si>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</si>
  <si>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</si>
  <si>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</si>
  <si>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</si>
  <si>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</si>
  <si>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</si>
  <si>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</si>
  <si>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</si>
  <si>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</si>
  <si>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</si>
  <si>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</si>
  <si>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</si>
  <si>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</si>
  <si>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</si>
  <si>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</si>
  <si>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</si>
  <si>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</si>
  <si>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</si>
  <si>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</si>
  <si>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</si>
  <si>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</si>
  <si>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</si>
  <si>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</si>
  <si>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</si>
  <si>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</si>
  <si>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</si>
  <si>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</si>
  <si>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</si>
  <si>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</si>
  <si>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</si>
  <si>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</si>
  <si>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</si>
  <si>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</si>
  <si>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</si>
  <si>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</si>
  <si>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</si>
  <si>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</si>
  <si>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</si>
  <si>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</si>
  <si>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</si>
  <si>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</si>
  <si>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</si>
  <si>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</si>
  <si>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</si>
  <si>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</si>
  <si>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</si>
  <si>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</si>
  <si>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</si>
  <si>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</si>
  <si>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</si>
  <si>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</si>
  <si>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</si>
  <si>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</si>
  <si>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</si>
  <si>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</si>
  <si>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</si>
  <si>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</si>
  <si>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</si>
  <si>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</si>
  <si>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</si>
  <si>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</si>
  <si>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</si>
  <si>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</si>
  <si>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</si>
  <si>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</si>
  <si>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</si>
  <si>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</si>
  <si>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</si>
  <si>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</si>
  <si>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</si>
  <si>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</si>
  <si>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</si>
  <si>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</si>
  <si>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</si>
  <si>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</si>
  <si>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</si>
  <si>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</si>
  <si>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</si>
  <si>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</si>
  <si>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</si>
  <si>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</si>
  <si>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</si>
  <si>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</si>
  <si>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</si>
  <si>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</si>
  <si>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</si>
  <si>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</si>
  <si>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</si>
  <si>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</si>
  <si>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</si>
  <si>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</si>
  <si>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</si>
  <si>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</si>
  <si>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</si>
  <si>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</si>
  <si>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</si>
  <si>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</si>
  <si>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</si>
  <si>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</si>
  <si>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</si>
  <si>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</si>
  <si>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</si>
  <si>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</si>
  <si>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</si>
  <si>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</si>
  <si>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</si>
  <si>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</si>
  <si>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</si>
  <si>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</si>
  <si>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</si>
  <si>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</si>
  <si>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</si>
  <si>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</si>
  <si>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</si>
  <si>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</si>
  <si>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</si>
  <si>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</si>
  <si>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</si>
  <si>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</si>
  <si>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</si>
  <si>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</si>
  <si>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</si>
  <si>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</si>
  <si>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</si>
  <si>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</si>
  <si>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</si>
  <si>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</si>
  <si>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</si>
  <si>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</si>
  <si>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</si>
  <si>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</si>
  <si>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</si>
  <si>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</si>
  <si>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</si>
  <si>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</si>
  <si>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</si>
  <si>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</si>
  <si>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</si>
  <si>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</si>
  <si>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</si>
  <si>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</si>
  <si>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</si>
  <si>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</si>
  <si>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</si>
  <si>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</si>
  <si>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</si>
  <si>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</si>
  <si>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</si>
  <si>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</si>
  <si>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</si>
  <si>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</si>
  <si>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</si>
  <si>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</si>
  <si>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</si>
  <si>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</si>
  <si>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</si>
  <si>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</si>
  <si>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</si>
  <si>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</si>
  <si>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</si>
  <si>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</si>
  <si>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</si>
  <si>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</si>
  <si>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</si>
  <si>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</si>
  <si>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</si>
  <si>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</si>
  <si>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</si>
  <si>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</si>
  <si>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</si>
  <si>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</si>
  <si>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</si>
  <si>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</si>
  <si>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</si>
  <si>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</si>
  <si>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</si>
  <si>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</si>
  <si>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</si>
  <si>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</si>
  <si>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</si>
  <si>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</si>
  <si>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</si>
  <si>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</si>
  <si>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</si>
  <si>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</si>
  <si>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</si>
  <si>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</si>
  <si>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</si>
  <si>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</si>
  <si>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</si>
  <si>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</si>
  <si>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</si>
  <si>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</si>
  <si>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</si>
  <si>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</si>
  <si>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</si>
  <si>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</si>
  <si>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</si>
  <si>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</si>
  <si>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</si>
  <si>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</si>
  <si>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</si>
  <si>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</si>
  <si>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</si>
  <si>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</si>
  <si>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</si>
  <si>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</si>
  <si>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</si>
  <si>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</si>
  <si>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</si>
  <si>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</si>
  <si>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</si>
  <si>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</si>
  <si>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</si>
  <si>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</si>
  <si>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</si>
  <si>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</si>
  <si>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</si>
  <si>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</si>
  <si>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</si>
  <si>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</si>
  <si>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</si>
  <si>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</si>
  <si>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</si>
  <si>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</si>
  <si>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</si>
  <si>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</si>
  <si>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</si>
  <si>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</si>
  <si>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</si>
  <si>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</si>
  <si>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</si>
  <si>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</si>
  <si>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</si>
  <si>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</si>
  <si>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</si>
  <si>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</si>
  <si>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</si>
  <si>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</si>
  <si>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</si>
  <si>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</si>
  <si>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</si>
  <si>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</si>
  <si>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</si>
  <si>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</si>
  <si>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</si>
  <si>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</si>
  <si>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</si>
  <si>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</si>
  <si>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</si>
  <si>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</si>
  <si>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</si>
  <si>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</si>
  <si>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</si>
  <si>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</si>
  <si>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</si>
  <si>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</si>
  <si>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</si>
  <si>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</si>
  <si>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</si>
  <si>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</si>
  <si>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</si>
  <si>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</si>
  <si>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</si>
  <si>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</si>
  <si>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</si>
  <si>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</si>
  <si>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</si>
  <si>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</si>
  <si>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</si>
  <si>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</si>
  <si>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</si>
  <si>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</si>
  <si>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</si>
  <si>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</si>
  <si>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</si>
  <si>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</si>
  <si>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</si>
  <si>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</si>
  <si>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</si>
  <si>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</si>
  <si>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</si>
  <si>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</si>
  <si>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</si>
  <si>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</si>
  <si>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</si>
  <si>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</si>
  <si>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</si>
  <si>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</si>
  <si>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</si>
  <si>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</si>
  <si>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</si>
  <si>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</si>
  <si>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</si>
  <si>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</si>
  <si>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</si>
  <si>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</si>
  <si>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</si>
  <si>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</si>
  <si>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</si>
  <si>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</si>
  <si>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</si>
  <si>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</si>
  <si>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</si>
  <si>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</si>
  <si>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</si>
  <si>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</si>
  <si>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</si>
  <si>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</si>
  <si>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</si>
  <si>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</si>
  <si>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</si>
  <si>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</si>
  <si>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</si>
  <si>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</si>
  <si>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</si>
  <si>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</si>
  <si>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</si>
  <si>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</si>
  <si>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</si>
  <si>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</si>
  <si>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</si>
  <si>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</si>
  <si>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</si>
  <si>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</si>
  <si>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</si>
  <si>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</si>
  <si>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</si>
  <si>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</si>
  <si>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</si>
  <si>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</si>
  <si>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</si>
  <si>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</si>
  <si>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</si>
  <si>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</si>
  <si>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</si>
  <si>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</si>
  <si>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</si>
  <si>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</si>
  <si>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</si>
  <si>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</si>
  <si>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</si>
  <si>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</si>
  <si>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</si>
  <si>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</si>
  <si>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</si>
  <si>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</si>
  <si>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</si>
  <si>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</si>
  <si>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</si>
  <si>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</si>
  <si>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</si>
  <si>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</si>
  <si>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</si>
  <si>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</si>
  <si>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</si>
  <si>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</si>
  <si>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</si>
  <si>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</si>
  <si>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</si>
  <si>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</si>
  <si>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</si>
  <si>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</si>
  <si>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</si>
  <si>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</si>
  <si>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</si>
  <si>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</si>
  <si>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</si>
  <si>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</si>
  <si>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</si>
  <si>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</si>
  <si>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</si>
  <si>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</si>
  <si>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</si>
  <si>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</si>
  <si>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</si>
  <si>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</si>
  <si>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</si>
  <si>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</si>
  <si>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</si>
  <si>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</si>
  <si>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</si>
  <si>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</si>
  <si>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</si>
  <si>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</si>
  <si>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</si>
  <si>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</si>
  <si>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</si>
  <si>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</si>
  <si>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</si>
  <si>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</si>
  <si>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</si>
  <si>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</si>
  <si>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</si>
  <si>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</si>
  <si>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</si>
  <si>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</si>
  <si>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</si>
  <si>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</si>
  <si>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</si>
  <si>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</si>
  <si>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</si>
  <si>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</si>
  <si>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</si>
  <si>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</si>
  <si>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</si>
  <si>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</si>
  <si>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</si>
  <si>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</si>
  <si>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</si>
  <si>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</si>
  <si>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</si>
  <si>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</si>
  <si>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</si>
  <si>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</si>
  <si>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</si>
  <si>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</si>
  <si>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</si>
  <si>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</si>
  <si>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</si>
  <si>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</si>
  <si>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</si>
  <si>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</si>
  <si>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</si>
  <si>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</si>
  <si>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</si>
  <si>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</si>
  <si>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</si>
  <si>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</si>
  <si>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</si>
  <si>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</si>
  <si>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</si>
  <si>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</si>
  <si>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</si>
  <si>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</si>
  <si>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</si>
  <si>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</si>
  <si>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</si>
  <si>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</si>
  <si>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</si>
  <si>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</si>
  <si>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</si>
  <si>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</si>
  <si>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</si>
  <si>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</si>
  <si>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</si>
  <si>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</si>
  <si>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</si>
  <si>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</si>
  <si>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</si>
  <si>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</si>
  <si>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</si>
  <si>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</si>
  <si>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</si>
  <si>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</si>
  <si>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</si>
  <si>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</si>
  <si>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</si>
  <si>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</si>
  <si>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</si>
  <si>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</si>
  <si>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</si>
  <si>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</si>
  <si>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</si>
  <si>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</si>
  <si>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</si>
  <si>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</si>
  <si>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</si>
  <si>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</si>
  <si>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</si>
  <si>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</si>
  <si>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</si>
  <si>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</si>
  <si>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</si>
  <si>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</si>
  <si>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</si>
  <si>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</si>
  <si>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</si>
  <si>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</si>
  <si>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</si>
  <si>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</si>
  <si>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</si>
  <si>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</si>
  <si>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</si>
  <si>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</si>
  <si>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</si>
  <si>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</si>
  <si>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</si>
  <si>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</si>
  <si>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</si>
  <si>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</si>
  <si>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</si>
  <si>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</si>
  <si>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</si>
  <si>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</si>
  <si>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</si>
  <si>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</si>
  <si>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</si>
  <si>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</si>
  <si>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</si>
  <si>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</si>
  <si>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</si>
  <si>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</si>
  <si>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</si>
  <si>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</si>
  <si>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</si>
  <si>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</si>
  <si>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</si>
  <si>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</si>
  <si>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</si>
  <si>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</si>
  <si>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</si>
  <si>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</si>
  <si>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</si>
  <si>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</si>
  <si>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</si>
  <si>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</si>
  <si>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</si>
  <si>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</si>
  <si>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</si>
  <si>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</si>
  <si>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</si>
  <si>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</si>
  <si>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</si>
  <si>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</si>
  <si>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</si>
  <si>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</si>
  <si>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</si>
  <si>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</si>
  <si>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</si>
  <si>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</si>
  <si>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</si>
  <si>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</si>
  <si>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</si>
  <si>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</si>
  <si>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</si>
  <si>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</si>
  <si>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</si>
  <si>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</si>
  <si>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</si>
  <si>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</si>
  <si>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</si>
  <si>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</si>
  <si>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</si>
  <si>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</si>
  <si>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</si>
  <si>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</si>
  <si>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</si>
  <si>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</si>
  <si>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</si>
  <si>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</si>
  <si>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</si>
  <si>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</si>
  <si>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</si>
  <si>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</si>
  <si>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</si>
  <si>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</si>
  <si>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</si>
  <si>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</si>
  <si>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</si>
  <si>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</si>
  <si>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</si>
  <si>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</si>
  <si>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</si>
  <si>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</si>
  <si>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</si>
  <si>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</si>
  <si>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</si>
  <si>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</si>
  <si>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</si>
  <si>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</si>
  <si>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</si>
  <si>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</si>
  <si>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</si>
  <si>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</si>
  <si>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</si>
  <si>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</si>
  <si>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</si>
  <si>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</si>
  <si>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</si>
  <si>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</si>
  <si>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</si>
  <si>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</si>
  <si>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</si>
  <si>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</si>
  <si>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</si>
  <si>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</si>
  <si>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</si>
  <si>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</si>
  <si>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</si>
  <si>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</si>
  <si>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</si>
  <si>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</si>
  <si>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</si>
  <si>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</si>
  <si>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</si>
  <si>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</si>
  <si>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</si>
  <si>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</si>
  <si>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</si>
  <si>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</si>
  <si>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</si>
  <si>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</si>
  <si>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</si>
  <si>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</si>
  <si>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</si>
  <si>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</si>
  <si>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</si>
  <si>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</si>
  <si>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</si>
  <si>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</si>
  <si>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</si>
  <si>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</si>
  <si>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</si>
  <si>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</si>
  <si>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</si>
  <si>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</si>
  <si>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</si>
  <si>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</si>
  <si>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</si>
  <si>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</si>
  <si>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</si>
  <si>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</si>
  <si>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</si>
  <si>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</si>
  <si>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</si>
  <si>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</si>
  <si>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</si>
  <si>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</si>
  <si>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</si>
  <si>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</si>
  <si>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</si>
  <si>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</si>
  <si>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</si>
  <si>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</si>
  <si>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</si>
  <si>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</si>
  <si>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</si>
  <si>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</si>
  <si>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</si>
  <si>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</si>
  <si>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</si>
  <si>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</si>
  <si>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</si>
  <si>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</si>
  <si>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</si>
  <si>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</si>
  <si>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</si>
  <si>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</si>
  <si>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</si>
  <si>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</si>
  <si>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</si>
  <si>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</si>
  <si>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</si>
  <si>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</si>
  <si>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</si>
  <si>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</si>
  <si>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</si>
  <si>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</si>
  <si>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</si>
  <si>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</si>
  <si>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</si>
  <si>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</si>
  <si>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</si>
  <si>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</si>
  <si>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</si>
  <si>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</si>
  <si>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</si>
  <si>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</si>
  <si>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</si>
  <si>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</si>
  <si>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</si>
  <si>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</si>
  <si>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</si>
  <si>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</si>
  <si>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</si>
  <si>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</si>
  <si>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</si>
  <si>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</si>
  <si>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</si>
  <si>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</si>
  <si>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</si>
  <si>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</si>
  <si>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</si>
  <si>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</si>
  <si>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</si>
  <si>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</si>
  <si>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</si>
  <si>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</si>
  <si>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</si>
  <si>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</si>
  <si>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</si>
  <si>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</si>
  <si>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</si>
  <si>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</si>
  <si>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</si>
  <si>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</si>
  <si>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</si>
  <si>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</si>
  <si>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</si>
  <si>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</si>
  <si>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</si>
  <si>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</si>
  <si>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</si>
  <si>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</si>
  <si>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</si>
  <si>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</si>
  <si>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</si>
  <si>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</si>
  <si>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</si>
  <si>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</si>
  <si>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</si>
  <si>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</si>
  <si>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</si>
  <si>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</si>
  <si>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</si>
  <si>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</si>
  <si>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</si>
  <si>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</si>
  <si>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</si>
  <si>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</si>
  <si>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</si>
  <si>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</si>
  <si>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</si>
  <si>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</si>
  <si>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</si>
  <si>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</si>
  <si>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</si>
  <si>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</si>
  <si>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</si>
  <si>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</si>
  <si>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</si>
  <si>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</si>
  <si>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</si>
  <si>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</si>
  <si>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</si>
  <si>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</si>
  <si>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</si>
  <si>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</si>
  <si>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</si>
  <si>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</si>
  <si>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</si>
  <si>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</si>
  <si>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</si>
  <si>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</si>
  <si>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</si>
  <si>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</si>
  <si>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</si>
  <si>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</si>
  <si>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</si>
  <si>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</si>
  <si>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</si>
  <si>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</si>
  <si>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</si>
  <si>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</si>
  <si>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</si>
  <si>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</si>
  <si>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</si>
  <si>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</si>
  <si>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</si>
  <si>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</si>
  <si>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</si>
  <si>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</si>
  <si>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</si>
  <si>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</si>
  <si>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</si>
  <si>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</si>
  <si>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</si>
  <si>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</si>
  <si>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</si>
  <si>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</si>
  <si>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</si>
  <si>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</si>
  <si>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</si>
  <si>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</si>
  <si>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</si>
  <si>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</si>
  <si>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</si>
  <si>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</si>
  <si>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</si>
  <si>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</si>
  <si>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</si>
  <si>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</si>
  <si>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</si>
  <si>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</si>
  <si>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</si>
  <si>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</si>
  <si>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</si>
  <si>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</si>
  <si>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</si>
  <si>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</si>
  <si>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</si>
  <si>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</si>
  <si>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</si>
  <si>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</si>
  <si>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</si>
  <si>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</si>
  <si>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</si>
  <si>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</si>
  <si>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</si>
  <si>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</si>
  <si>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</si>
  <si>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</si>
  <si>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</si>
  <si>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</si>
  <si>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</si>
  <si>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</si>
  <si>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</si>
  <si>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</si>
  <si>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</si>
  <si>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</si>
  <si>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</si>
  <si>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</si>
  <si>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</si>
  <si>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</si>
  <si>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</si>
  <si>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</si>
  <si>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</si>
  <si>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</si>
  <si>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</si>
  <si>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</si>
  <si>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</si>
  <si>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</si>
  <si>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</si>
  <si>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</si>
  <si>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</si>
  <si>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</si>
  <si>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</si>
  <si>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</si>
  <si>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</si>
  <si>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</si>
  <si>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</si>
  <si>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</si>
  <si>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</si>
  <si>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</si>
  <si>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</si>
  <si>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</si>
  <si>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</si>
  <si>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</si>
  <si>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</si>
  <si>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</si>
  <si>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</si>
  <si>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</si>
  <si>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</si>
  <si>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</si>
  <si>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</si>
  <si>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</si>
  <si>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</si>
  <si>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</si>
  <si>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</si>
  <si>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</si>
  <si>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</si>
  <si>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</si>
  <si>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</si>
  <si>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</si>
  <si>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</si>
  <si>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</si>
  <si>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</si>
  <si>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</si>
  <si>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</si>
  <si>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</si>
  <si>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</si>
  <si>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</si>
  <si>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</si>
  <si>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</si>
  <si>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</si>
  <si>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</si>
  <si>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</si>
  <si>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</si>
  <si>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</si>
  <si>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</si>
  <si>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</si>
  <si>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</si>
  <si>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</si>
  <si>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</si>
  <si>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</si>
  <si>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</si>
  <si>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</si>
  <si>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</si>
  <si>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</si>
  <si>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</si>
  <si>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</si>
  <si>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</si>
  <si>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</si>
  <si>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</si>
  <si>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</si>
  <si>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</si>
  <si>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</si>
  <si>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</si>
  <si>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</si>
  <si>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</si>
  <si>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</si>
  <si>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</si>
  <si>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</si>
  <si>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</si>
  <si>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</si>
  <si>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</si>
  <si>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</si>
  <si>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</si>
  <si>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</si>
  <si>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</si>
  <si>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</si>
  <si>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</si>
  <si>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</si>
  <si>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</si>
  <si>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</si>
  <si>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</si>
  <si>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</si>
  <si>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</si>
  <si>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</si>
  <si>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</si>
  <si>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</si>
  <si>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</si>
  <si>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</si>
  <si>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</si>
  <si>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</si>
  <si>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</si>
  <si>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</si>
  <si>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</si>
  <si>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</si>
  <si>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</si>
  <si>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</si>
  <si>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</si>
  <si>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</si>
  <si>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</si>
  <si>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</si>
  <si>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</si>
  <si>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</si>
  <si>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</si>
  <si>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</si>
  <si>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</si>
  <si>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</si>
  <si>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</si>
  <si>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</si>
  <si>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</si>
  <si>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</si>
  <si>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</si>
  <si>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</si>
  <si>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</si>
  <si>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</si>
  <si>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</si>
  <si>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</si>
  <si>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</si>
  <si>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</si>
  <si>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</si>
  <si>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</si>
  <si>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</si>
  <si>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</si>
  <si>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</si>
  <si>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</si>
  <si>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</si>
  <si>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</si>
  <si>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</si>
  <si>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</si>
  <si>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</si>
  <si>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</si>
  <si>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</si>
  <si>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</si>
  <si>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</si>
  <si>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</si>
  <si>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</si>
  <si>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</si>
  <si>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</si>
  <si>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</si>
  <si>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</si>
  <si>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</si>
  <si>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</si>
  <si>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</si>
  <si>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</si>
  <si>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</si>
  <si>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</si>
  <si>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</si>
  <si>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</si>
  <si>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</si>
  <si>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</si>
  <si>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</si>
  <si>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</si>
  <si>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</si>
  <si>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</si>
  <si>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</si>
  <si>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</si>
  <si>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</si>
  <si>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</si>
  <si>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</si>
  <si>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</si>
  <si>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</si>
  <si>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</si>
  <si>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</si>
  <si>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</si>
  <si>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</si>
  <si>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</si>
  <si>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</si>
  <si>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</si>
  <si>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</si>
  <si>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</si>
  <si>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</si>
  <si>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</si>
  <si>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</si>
  <si>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</si>
  <si>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</si>
  <si>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</si>
  <si>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</si>
  <si>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</si>
  <si>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</si>
  <si>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</si>
  <si>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</si>
  <si>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</si>
  <si>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</si>
  <si>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</si>
  <si>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</si>
  <si>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</si>
  <si>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</si>
  <si>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</si>
  <si>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</si>
  <si>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</si>
  <si>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</si>
  <si>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</si>
  <si>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</si>
  <si>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</si>
  <si>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</si>
  <si>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</si>
  <si>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</si>
  <si>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</si>
  <si>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</si>
  <si>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</si>
  <si>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</si>
  <si>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</si>
  <si>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</si>
  <si>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</si>
  <si>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</si>
  <si>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</si>
  <si>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</si>
  <si>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</si>
  <si>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</si>
  <si>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</si>
  <si>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</si>
  <si>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</si>
  <si>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</si>
  <si>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</si>
  <si>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</si>
  <si>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</si>
  <si>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</si>
  <si>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</si>
  <si>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</si>
  <si>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</si>
  <si>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</si>
  <si>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</si>
  <si>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</si>
  <si>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</si>
  <si>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</si>
  <si>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</si>
  <si>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</si>
  <si>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</si>
  <si>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</si>
  <si>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</si>
  <si>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</si>
  <si>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</si>
  <si>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</si>
  <si>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</si>
  <si>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</si>
  <si>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</si>
  <si>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</si>
  <si>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</si>
  <si>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</si>
  <si>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</si>
  <si>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</si>
  <si>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</si>
  <si>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</si>
  <si>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</si>
  <si>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</si>
  <si>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</si>
  <si>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</si>
  <si>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</si>
  <si>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</si>
  <si>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</si>
  <si>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</si>
  <si>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</si>
  <si>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</si>
  <si>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</si>
  <si>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</si>
  <si>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</si>
  <si>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</si>
  <si>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</si>
  <si>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</si>
  <si>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</si>
  <si>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</si>
  <si>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</si>
  <si>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</si>
  <si>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</si>
  <si>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</si>
  <si>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</si>
  <si>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</si>
  <si>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</si>
  <si>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</si>
  <si>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</si>
  <si>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</si>
  <si>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</si>
  <si>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</si>
  <si>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</si>
  <si>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</si>
  <si>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</si>
  <si>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</si>
  <si>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</si>
  <si>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</si>
  <si>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</si>
  <si>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</si>
  <si>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</si>
  <si>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</si>
  <si>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</si>
  <si>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</si>
  <si>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</si>
  <si>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</si>
  <si>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</si>
  <si>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</si>
  <si>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</si>
  <si>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</si>
  <si>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</si>
  <si>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</si>
  <si>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</si>
  <si>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</si>
  <si>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</si>
  <si>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</si>
  <si>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</si>
  <si>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</si>
  <si>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</si>
  <si>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</si>
  <si>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</si>
  <si>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</si>
  <si>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</si>
  <si>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</si>
  <si>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</si>
  <si>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</si>
  <si>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</si>
  <si>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</si>
  <si>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</si>
  <si>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</si>
  <si>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</si>
  <si>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</si>
  <si>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</si>
  <si>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</si>
  <si>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</si>
  <si>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</si>
  <si>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</si>
  <si>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</si>
  <si>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</si>
  <si>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</si>
  <si>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</si>
  <si>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</si>
  <si>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</si>
  <si>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</si>
  <si>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</si>
  <si>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</si>
  <si>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</si>
  <si>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</si>
  <si>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</si>
  <si>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</si>
  <si>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</si>
  <si>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</si>
  <si>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</si>
  <si>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</si>
  <si>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</si>
  <si>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</si>
  <si>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</si>
  <si>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</si>
  <si>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</si>
  <si>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</si>
  <si>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</si>
  <si>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</si>
  <si>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</si>
  <si>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</si>
  <si>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</si>
  <si>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</si>
  <si>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</si>
  <si>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</si>
  <si>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</si>
  <si>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</si>
  <si>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</si>
  <si>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</si>
  <si>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</si>
  <si>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</si>
  <si>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</si>
  <si>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</si>
  <si>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</si>
  <si>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</si>
  <si>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</si>
  <si>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</si>
  <si>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</si>
  <si>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</si>
  <si>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</si>
  <si>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</si>
  <si>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</si>
  <si>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</si>
  <si>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</si>
  <si>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</si>
  <si>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</si>
  <si>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</si>
  <si>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</si>
  <si>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</si>
  <si>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</si>
  <si>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</si>
  <si>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</si>
  <si>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</si>
  <si>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</si>
  <si>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</si>
  <si>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</si>
  <si>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</si>
  <si>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</si>
  <si>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</si>
  <si>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</si>
  <si>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</si>
  <si>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</si>
  <si>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</si>
  <si>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</si>
  <si>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</si>
  <si>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</si>
  <si>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</si>
  <si>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</si>
  <si>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</si>
  <si>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</si>
  <si>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</si>
  <si>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</si>
  <si>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</si>
  <si>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</si>
  <si>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</si>
  <si>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</si>
  <si>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</si>
  <si>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</si>
  <si>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</si>
  <si>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</si>
  <si>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</si>
  <si>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</si>
  <si>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</si>
  <si>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</si>
  <si>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</si>
  <si>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</si>
  <si>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</si>
  <si>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</si>
  <si>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</si>
  <si>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</si>
  <si>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</si>
  <si>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</si>
  <si>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</si>
  <si>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</si>
  <si>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</si>
  <si>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</si>
  <si>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</si>
  <si>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</si>
  <si>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</si>
  <si>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</si>
  <si>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</si>
  <si>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</si>
  <si>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</si>
  <si>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</si>
  <si>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</si>
  <si>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</si>
  <si>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</si>
  <si>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</si>
  <si>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</si>
  <si>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</si>
  <si>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</si>
  <si>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</si>
  <si>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</si>
  <si>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</si>
  <si>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</si>
  <si>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</si>
  <si>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</si>
  <si>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</si>
  <si>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</si>
  <si>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</si>
  <si>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</si>
  <si>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</si>
  <si>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</si>
  <si>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</si>
  <si>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</si>
  <si>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</si>
  <si>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</si>
  <si>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</si>
  <si>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</si>
  <si>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</si>
  <si>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</si>
  <si>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</si>
  <si>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</si>
  <si>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</si>
  <si>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</si>
  <si>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</si>
  <si>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</si>
  <si>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</si>
  <si>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</si>
  <si>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</si>
  <si>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</si>
  <si>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</si>
  <si>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</si>
  <si>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</si>
  <si>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</si>
  <si>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</si>
  <si>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</si>
  <si>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</si>
  <si>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</si>
  <si>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</si>
  <si>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</si>
  <si>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</si>
  <si>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</si>
  <si>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</si>
  <si>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</si>
  <si>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</si>
  <si>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</si>
  <si>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</si>
  <si>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</si>
  <si>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</si>
  <si>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</si>
  <si>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</si>
  <si>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</si>
  <si>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</si>
  <si>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</si>
  <si>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</si>
  <si>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</si>
  <si>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</si>
  <si>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</si>
  <si>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</si>
  <si>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</si>
  <si>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</si>
  <si>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</si>
  <si>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</si>
  <si>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</si>
  <si>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</si>
  <si>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</si>
  <si>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</si>
  <si>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</si>
  <si>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</si>
  <si>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</si>
  <si>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</si>
  <si>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</si>
  <si>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</si>
  <si>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</si>
  <si>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</si>
  <si>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</si>
  <si>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</si>
  <si>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</si>
  <si>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</si>
  <si>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</si>
  <si>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</si>
  <si>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</si>
  <si>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</si>
  <si>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</si>
  <si>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</si>
  <si>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</si>
  <si>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</si>
  <si>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</si>
  <si>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</si>
  <si>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</si>
  <si>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</si>
  <si>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</si>
  <si>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</si>
  <si>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</si>
  <si>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</si>
  <si>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</si>
  <si>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</si>
  <si>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</si>
  <si>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</si>
  <si>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</si>
  <si>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</si>
  <si>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</si>
  <si>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</si>
  <si>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</si>
  <si>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</si>
  <si>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</si>
  <si>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</si>
  <si>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</si>
  <si>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</si>
  <si>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</si>
  <si>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</si>
  <si>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</si>
  <si>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</si>
  <si>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</si>
  <si>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</si>
  <si>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</si>
  <si>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</si>
  <si>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</si>
  <si>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</si>
  <si>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</si>
  <si>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</si>
  <si>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</si>
  <si>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</si>
  <si>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</si>
  <si>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</si>
  <si>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</si>
  <si>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</si>
  <si>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</si>
  <si>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</si>
  <si>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</si>
  <si>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</si>
  <si>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</si>
  <si>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</si>
  <si>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</si>
  <si>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</si>
  <si>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</si>
  <si>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</si>
  <si>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</si>
  <si>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</si>
  <si>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</si>
  <si>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</si>
  <si>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</si>
  <si>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</si>
  <si>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</si>
  <si>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</si>
  <si>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</si>
  <si>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</si>
  <si>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</si>
  <si>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</si>
  <si>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</si>
  <si>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</si>
  <si>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</si>
  <si>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</si>
  <si>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</si>
  <si>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</si>
  <si>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</si>
  <si>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</si>
  <si>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</si>
  <si>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</si>
  <si>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</si>
  <si>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</si>
  <si>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</si>
  <si>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</si>
  <si>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</si>
  <si>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</si>
  <si>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</si>
  <si>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</si>
  <si>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</si>
  <si>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</si>
  <si>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</si>
  <si>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</si>
  <si>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</si>
  <si>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</si>
  <si>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</si>
  <si>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</si>
  <si>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</si>
  <si>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</si>
  <si>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</si>
  <si>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</si>
  <si>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</si>
  <si>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</si>
  <si>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</si>
  <si>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</si>
  <si>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</si>
  <si>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</si>
  <si>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</si>
  <si>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</si>
  <si>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</si>
  <si>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</si>
  <si>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</si>
  <si>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</si>
  <si>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</si>
  <si>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</si>
  <si>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</si>
  <si>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</si>
  <si>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</si>
  <si>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</si>
  <si>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</si>
  <si>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</si>
  <si>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</si>
  <si>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</si>
  <si>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</si>
  <si>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</si>
  <si>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</si>
  <si>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</si>
  <si>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</si>
  <si>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</si>
  <si>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</si>
  <si>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</si>
  <si>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</si>
  <si>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</si>
  <si>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</si>
  <si>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</si>
  <si>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</si>
  <si>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</si>
  <si>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</si>
  <si>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</si>
  <si>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</si>
  <si>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</si>
  <si>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</si>
  <si>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</si>
  <si>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</si>
  <si>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</si>
  <si>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</si>
  <si>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</si>
  <si>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</si>
  <si>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</si>
  <si>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</si>
  <si>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</si>
  <si>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</si>
  <si>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</si>
  <si>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</si>
  <si>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</si>
  <si>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</si>
  <si>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</si>
  <si>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</si>
  <si>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</si>
  <si>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</si>
  <si>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</si>
  <si>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</si>
  <si>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</si>
  <si>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</si>
  <si>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</si>
  <si>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</si>
  <si>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</si>
  <si>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</si>
  <si>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</si>
  <si>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</si>
  <si>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</si>
  <si>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</si>
  <si>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</si>
  <si>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</si>
  <si>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</si>
  <si>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</si>
  <si>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</si>
  <si>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</si>
  <si>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</si>
  <si>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</si>
  <si>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</si>
  <si>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</si>
  <si>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</si>
  <si>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</si>
  <si>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</si>
  <si>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</si>
  <si>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</si>
  <si>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</si>
  <si>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</si>
  <si>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</si>
  <si>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</si>
  <si>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</si>
  <si>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</si>
  <si>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</si>
  <si>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</si>
  <si>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</si>
  <si>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</si>
  <si>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</si>
  <si>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</si>
  <si>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</si>
  <si>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</si>
  <si>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</si>
  <si>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</si>
  <si>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</si>
  <si>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</si>
  <si>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</si>
  <si>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</si>
  <si>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</si>
  <si>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</si>
  <si>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</si>
  <si>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</si>
  <si>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</si>
  <si>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</si>
  <si>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</si>
  <si>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</si>
  <si>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</si>
  <si>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</si>
  <si>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</si>
  <si>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</si>
  <si>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</si>
  <si>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</si>
  <si>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</si>
  <si>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</si>
  <si>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</si>
  <si>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</si>
  <si>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</si>
  <si>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</si>
  <si>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</si>
  <si>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</si>
  <si>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</si>
  <si>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</si>
  <si>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</si>
  <si>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</si>
  <si>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</si>
  <si>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</si>
  <si>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</si>
  <si>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</si>
  <si>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</si>
  <si>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</si>
  <si>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</si>
  <si>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</si>
  <si>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</si>
  <si>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</si>
  <si>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</si>
  <si>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</si>
  <si>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</si>
  <si>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</si>
  <si>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</si>
  <si>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</si>
  <si>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</si>
  <si>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</si>
  <si>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</si>
  <si>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</si>
  <si>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</si>
  <si>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</si>
  <si>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</si>
  <si>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</si>
  <si>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</si>
  <si>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</si>
  <si>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</si>
  <si>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</si>
  <si>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</si>
  <si>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</si>
  <si>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</si>
  <si>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</si>
  <si>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</si>
  <si>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</si>
  <si>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</si>
  <si>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</si>
  <si>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</si>
  <si>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</si>
  <si>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</si>
  <si>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</si>
  <si>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</si>
  <si>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</si>
  <si>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</si>
  <si>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</si>
  <si>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</si>
  <si>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</si>
  <si>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</si>
  <si>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</si>
  <si>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</si>
  <si>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</si>
  <si>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</si>
  <si>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</si>
  <si>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</si>
  <si>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</si>
  <si>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</si>
  <si>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</si>
  <si>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</si>
  <si>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</si>
  <si>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</si>
  <si>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</si>
  <si>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</si>
  <si>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</si>
  <si>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</si>
  <si>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</si>
  <si>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</si>
  <si>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</si>
  <si>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</si>
  <si>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</si>
  <si>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</si>
  <si>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</si>
  <si>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</si>
  <si>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</si>
  <si>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</si>
  <si>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</si>
  <si>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</si>
  <si>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</si>
  <si>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</si>
  <si>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</si>
  <si>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</si>
  <si>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</si>
  <si>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</si>
  <si>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</si>
  <si>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</si>
  <si>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</si>
  <si>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</si>
  <si>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</si>
  <si>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</si>
  <si>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</si>
  <si>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</si>
  <si>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</si>
  <si>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</si>
  <si>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</si>
  <si>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</si>
  <si>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</si>
  <si>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</si>
  <si>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</si>
  <si>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</si>
  <si>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</si>
  <si>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</si>
  <si>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</si>
  <si>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</si>
  <si>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</si>
  <si>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</si>
  <si>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</si>
  <si>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</si>
  <si>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</si>
  <si>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</si>
  <si>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</si>
  <si>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</si>
  <si>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</si>
  <si>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</si>
  <si>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</si>
  <si>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</si>
  <si>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</si>
  <si>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</si>
  <si>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</si>
  <si>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</si>
  <si>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</si>
  <si>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</si>
  <si>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</si>
  <si>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</si>
  <si>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</si>
  <si>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</si>
  <si>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</si>
  <si>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</si>
  <si>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</si>
  <si>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</si>
  <si>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</si>
  <si>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</si>
  <si>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</si>
  <si>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</si>
  <si>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</si>
  <si>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</si>
  <si>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</si>
  <si>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</si>
  <si>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</si>
  <si>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</si>
  <si>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</si>
  <si>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</si>
  <si>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</si>
  <si>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</si>
  <si>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</si>
  <si>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</si>
  <si>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</si>
  <si>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</si>
  <si>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</si>
  <si>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</si>
  <si>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</si>
  <si>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</si>
  <si>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</si>
  <si>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</si>
  <si>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</si>
  <si>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</si>
  <si>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</si>
  <si>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</si>
  <si>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</si>
  <si>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</si>
  <si>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</si>
  <si>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</si>
  <si>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</si>
  <si>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</si>
  <si>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</si>
  <si>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</si>
  <si>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</si>
  <si>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</si>
  <si>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</si>
  <si>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</si>
  <si>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</si>
  <si>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</si>
  <si>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</si>
  <si>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</si>
  <si>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</si>
  <si>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</si>
  <si>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</si>
  <si>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</si>
  <si>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</si>
  <si>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</si>
  <si>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</si>
  <si>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</si>
  <si>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</si>
  <si>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</si>
  <si>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</si>
  <si>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</si>
  <si>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</si>
  <si>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</si>
  <si>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</si>
  <si>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</si>
  <si>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</si>
  <si>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</si>
  <si>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</si>
  <si>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</si>
  <si>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</si>
  <si>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</si>
  <si>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</si>
  <si>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</si>
  <si>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</si>
  <si>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</si>
  <si>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</si>
  <si>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</si>
  <si>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</si>
  <si>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</si>
  <si>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</si>
  <si>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</si>
  <si>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</si>
  <si>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</si>
  <si>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</si>
  <si>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</si>
  <si>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</si>
  <si>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</si>
  <si>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</si>
  <si>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</si>
  <si>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</si>
  <si>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</si>
  <si>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</si>
  <si>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</si>
  <si>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</si>
  <si>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</si>
  <si>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</si>
  <si>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</si>
  <si>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</si>
  <si>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</si>
  <si>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</si>
  <si>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</si>
  <si>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</si>
  <si>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</si>
  <si>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</si>
  <si>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</si>
  <si>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</si>
  <si>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</si>
  <si>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</si>
  <si>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</si>
  <si>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</si>
  <si>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</si>
  <si>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</si>
  <si>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</si>
  <si>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</si>
  <si>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</si>
  <si>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</si>
  <si>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</si>
  <si>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</si>
  <si>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</si>
  <si>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</si>
  <si>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</si>
  <si>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</si>
  <si>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</si>
  <si>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</si>
  <si>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</si>
  <si>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</si>
  <si>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</si>
  <si>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</si>
  <si>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</si>
  <si>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</si>
  <si>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</si>
  <si>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</si>
  <si>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</si>
  <si>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</si>
  <si>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</si>
  <si>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</si>
  <si>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</si>
  <si>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</si>
  <si>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</si>
  <si>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</si>
  <si>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</si>
  <si>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</si>
  <si>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</si>
  <si>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</si>
  <si>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</si>
  <si>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</si>
  <si>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</si>
  <si>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</si>
  <si>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</si>
  <si>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</si>
  <si>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</si>
  <si>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</si>
  <si>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</si>
  <si>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</si>
  <si>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</si>
  <si>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</si>
  <si>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</si>
  <si>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</si>
  <si>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</si>
  <si>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</si>
  <si>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</si>
  <si>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</si>
  <si>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</si>
  <si>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</si>
  <si>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</si>
  <si>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</si>
  <si>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</si>
  <si>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</si>
  <si>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</si>
  <si>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</si>
  <si>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</si>
  <si>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</si>
  <si>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</si>
  <si>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</si>
  <si>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</si>
  <si>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</si>
  <si>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</si>
  <si>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</si>
  <si>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</si>
  <si>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</si>
  <si>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</si>
  <si>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</si>
  <si>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</si>
  <si>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</si>
  <si>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</si>
  <si>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</si>
  <si>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</si>
  <si>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</si>
  <si>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</si>
  <si>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</si>
  <si>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</si>
  <si>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</si>
  <si>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</si>
  <si>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</si>
  <si>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</si>
  <si>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</si>
  <si>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</si>
  <si>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</si>
  <si>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</si>
  <si>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</si>
  <si>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</si>
  <si>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</si>
  <si>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</si>
  <si>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</si>
  <si>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</si>
  <si>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</si>
  <si>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</si>
  <si>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</si>
  <si>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</si>
  <si>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</si>
  <si>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</si>
  <si>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</si>
  <si>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</si>
  <si>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</si>
  <si>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</si>
  <si>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</si>
  <si>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</si>
  <si>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</si>
  <si>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</si>
  <si>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</si>
  <si>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</si>
  <si>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</si>
  <si>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</si>
  <si>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</si>
  <si>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</si>
  <si>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</si>
  <si>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</si>
  <si>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</si>
  <si>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</si>
  <si>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</si>
  <si>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</si>
  <si>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</si>
  <si>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</si>
  <si>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</si>
  <si>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</si>
  <si>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</si>
  <si>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</si>
  <si>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</si>
  <si>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</si>
  <si>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</si>
  <si>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</si>
  <si>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</si>
  <si>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</si>
  <si>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</si>
  <si>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</si>
  <si>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</si>
  <si>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</si>
  <si>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</si>
  <si>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</si>
  <si>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</si>
  <si>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</si>
  <si>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</si>
  <si>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</si>
  <si>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</si>
  <si>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</si>
  <si>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</si>
  <si>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</si>
  <si>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</si>
  <si>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</si>
  <si>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</si>
  <si>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</si>
  <si>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</si>
  <si>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</si>
  <si>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</si>
  <si>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</si>
  <si>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</si>
  <si>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</si>
  <si>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</si>
  <si>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</si>
  <si>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</si>
  <si>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</si>
  <si>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</si>
  <si>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</si>
  <si>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</si>
  <si>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</si>
  <si>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</si>
  <si>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</si>
  <si>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</si>
  <si>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</si>
  <si>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</si>
  <si>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</si>
  <si>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</si>
  <si>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</si>
  <si>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</si>
  <si>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</si>
  <si>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</si>
  <si>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</si>
  <si>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</si>
  <si>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</si>
  <si>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</si>
  <si>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</si>
  <si>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</si>
  <si>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</si>
  <si>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</si>
  <si>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</si>
  <si>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</si>
  <si>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</si>
  <si>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</si>
  <si>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</si>
  <si>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</si>
  <si>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</si>
  <si>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</si>
  <si>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</si>
  <si>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</si>
  <si>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</si>
  <si>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</si>
  <si>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</si>
  <si>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</si>
  <si>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</si>
  <si>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</si>
  <si>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</si>
  <si>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</si>
  <si>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</si>
  <si>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</si>
  <si>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</si>
  <si>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</si>
  <si>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</si>
  <si>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</si>
  <si>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</si>
  <si>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</si>
  <si>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</si>
  <si>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</si>
  <si>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</si>
  <si>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</si>
  <si>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</si>
  <si>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</si>
  <si>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</si>
  <si>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</si>
  <si>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</si>
  <si>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</si>
  <si>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</si>
  <si>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</si>
  <si>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</si>
  <si>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</si>
  <si>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</si>
  <si>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</si>
  <si>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</si>
  <si>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</si>
  <si>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</si>
  <si>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</si>
  <si>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</si>
  <si>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</si>
  <si>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</si>
  <si>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</si>
  <si>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</si>
  <si>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</si>
  <si>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</si>
  <si>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</si>
  <si>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</si>
  <si>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</si>
  <si>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</si>
  <si>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</si>
  <si>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</si>
  <si>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</si>
  <si>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</si>
  <si>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</si>
  <si>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</si>
  <si>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</si>
  <si>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</si>
  <si>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</si>
  <si>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</si>
  <si>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</si>
  <si>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</si>
  <si>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</si>
  <si>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</si>
  <si>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</si>
  <si>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</si>
  <si>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</si>
  <si>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</si>
  <si>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</si>
  <si>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</si>
  <si>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</si>
  <si>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</si>
  <si>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</si>
  <si>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</si>
  <si>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</si>
  <si>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</si>
  <si>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</si>
  <si>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</si>
  <si>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</si>
  <si>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</si>
  <si>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</si>
  <si>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</si>
  <si>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</si>
  <si>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</si>
  <si>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</si>
  <si>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</si>
  <si>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</si>
  <si>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</si>
  <si>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</si>
  <si>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</si>
  <si>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</si>
  <si>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</si>
  <si>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</si>
  <si>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</si>
  <si>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</si>
  <si>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</si>
  <si>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</si>
  <si>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</si>
  <si>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</si>
  <si>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</si>
  <si>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</si>
  <si>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</si>
  <si>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</si>
  <si>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</si>
  <si>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</si>
  <si>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</si>
  <si>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</si>
  <si>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</si>
  <si>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</si>
  <si>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</si>
  <si>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</si>
  <si>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</si>
  <si>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</si>
  <si>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</si>
  <si>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</si>
  <si>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</si>
  <si>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</si>
  <si>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</si>
  <si>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</si>
  <si>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</si>
  <si>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</si>
  <si>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</si>
  <si>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</si>
  <si>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</si>
  <si>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</si>
  <si>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</si>
  <si>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</si>
  <si>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</si>
  <si>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</si>
  <si>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</si>
  <si>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</si>
  <si>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</si>
  <si>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</si>
  <si>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</si>
  <si>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</si>
  <si>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</si>
  <si>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</si>
  <si>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</si>
  <si>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</si>
  <si>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</si>
  <si>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</si>
  <si>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</si>
  <si>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</si>
  <si>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</si>
  <si>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</si>
  <si>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</si>
  <si>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</si>
  <si>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</si>
  <si>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</si>
  <si>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</si>
  <si>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</si>
  <si>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</si>
  <si>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</si>
  <si>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</si>
  <si>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</si>
  <si>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</si>
  <si>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</si>
  <si>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</si>
  <si>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</si>
  <si>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</si>
  <si>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</si>
  <si>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</si>
  <si>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</si>
  <si>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</si>
  <si>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</si>
  <si>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</si>
  <si>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</si>
  <si>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</si>
  <si>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</si>
  <si>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</si>
  <si>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</si>
  <si>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</si>
  <si>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</si>
  <si>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</si>
  <si>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</si>
  <si>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</si>
  <si>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</si>
  <si>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</si>
  <si>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</si>
  <si>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</si>
  <si>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</si>
  <si>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</si>
  <si>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</si>
  <si>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</si>
  <si>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</si>
  <si>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</si>
  <si>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</si>
  <si>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</si>
  <si>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</si>
  <si>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</si>
  <si>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</si>
  <si>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</si>
  <si>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</si>
  <si>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</si>
  <si>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</si>
  <si>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</si>
  <si>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</si>
  <si>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</si>
  <si>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</si>
  <si>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</si>
  <si>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</si>
  <si>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</si>
  <si>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</si>
  <si>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</si>
  <si>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</si>
  <si>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</si>
  <si>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</si>
  <si>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</si>
  <si>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</si>
  <si>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</si>
  <si>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</si>
  <si>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</si>
  <si>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</si>
  <si>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</si>
  <si>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</si>
  <si>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</si>
  <si>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</si>
  <si>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</si>
  <si>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</si>
  <si>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</si>
  <si>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</si>
  <si>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</si>
  <si>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</si>
  <si>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</si>
  <si>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</si>
  <si>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</si>
  <si>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</si>
  <si>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</si>
  <si>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</si>
  <si>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</si>
  <si>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</si>
  <si>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</si>
  <si>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</si>
  <si>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</si>
  <si>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</si>
  <si>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</si>
  <si>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</si>
  <si>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</si>
  <si>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</si>
  <si>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</si>
  <si>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</si>
  <si>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</si>
  <si>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</si>
  <si>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</si>
  <si>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</si>
  <si>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</si>
  <si>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</si>
  <si>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</si>
  <si>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</si>
  <si>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</si>
  <si>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</si>
  <si>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</si>
  <si>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</si>
  <si>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</si>
  <si>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</si>
  <si>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</si>
  <si>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</si>
  <si>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</si>
  <si>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</si>
  <si>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</si>
  <si>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</si>
  <si>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</si>
  <si>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</si>
  <si>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</si>
  <si>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</si>
  <si>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</si>
  <si>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</si>
  <si>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</si>
  <si>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</si>
  <si>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</si>
  <si>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</si>
  <si>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</si>
  <si>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</si>
  <si>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</si>
  <si>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</si>
  <si>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</si>
  <si>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</si>
  <si>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</si>
  <si>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</si>
  <si>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</si>
  <si>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</si>
  <si>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</si>
  <si>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</si>
  <si>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</si>
  <si>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</si>
  <si>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</si>
  <si>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</si>
  <si>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</si>
  <si>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</si>
  <si>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</si>
  <si>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</si>
  <si>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</si>
  <si>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</si>
  <si>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</si>
  <si>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</si>
  <si>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</si>
  <si>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</si>
  <si>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</si>
  <si>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</si>
  <si>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</si>
  <si>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</si>
  <si>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</si>
  <si>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</si>
  <si>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</si>
  <si>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</si>
  <si>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</si>
  <si>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</si>
  <si>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</si>
  <si>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</si>
  <si>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</si>
  <si>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</si>
  <si>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</si>
  <si>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</si>
  <si>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</si>
  <si>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</si>
  <si>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</si>
  <si>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</si>
  <si>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</si>
  <si>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</si>
  <si>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</si>
  <si>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</si>
  <si>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</si>
  <si>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</si>
  <si>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</si>
  <si>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</si>
  <si>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</si>
  <si>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</si>
  <si>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</si>
  <si>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</si>
  <si>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</si>
  <si>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</si>
  <si>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</si>
  <si>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</si>
  <si>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</si>
  <si>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</si>
  <si>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</si>
  <si>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</si>
  <si>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</si>
  <si>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</si>
  <si>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</si>
  <si>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</si>
  <si>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</si>
  <si>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</si>
  <si>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</si>
  <si>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</si>
  <si>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</si>
  <si>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</si>
  <si>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</si>
  <si>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</si>
  <si>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</si>
  <si>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</si>
  <si>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</si>
  <si>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</si>
  <si>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</si>
  <si>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</si>
  <si>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</si>
  <si>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</si>
  <si>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</si>
  <si>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</si>
  <si>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</si>
  <si>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</si>
  <si>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</si>
  <si>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</si>
  <si>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</si>
  <si>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</si>
  <si>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</si>
  <si>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</si>
  <si>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</si>
  <si>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</si>
  <si>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</si>
  <si>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</si>
  <si>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</si>
  <si>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</si>
  <si>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</si>
  <si>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</si>
  <si>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</si>
  <si>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</si>
  <si>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</si>
  <si>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</si>
  <si>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</si>
  <si>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</si>
  <si>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</si>
  <si>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</si>
  <si>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</si>
  <si>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</si>
  <si>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</si>
  <si>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</si>
  <si>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</si>
  <si>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</si>
  <si>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</si>
  <si>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</si>
  <si>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</si>
  <si>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</si>
  <si>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</si>
  <si>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</si>
  <si>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</si>
  <si>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</si>
  <si>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</si>
  <si>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</si>
  <si>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</si>
  <si>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</si>
  <si>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</si>
  <si>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</si>
  <si>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</si>
  <si>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</si>
  <si>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</si>
  <si>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</si>
  <si>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</si>
  <si>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</si>
  <si>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</si>
  <si>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</si>
  <si>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</si>
  <si>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</si>
  <si>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</si>
  <si>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</si>
  <si>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</si>
  <si>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</si>
  <si>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</si>
  <si>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</si>
  <si>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</si>
  <si>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</si>
  <si>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</si>
  <si>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</si>
  <si>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</si>
  <si>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</si>
  <si>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</si>
  <si>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</si>
  <si>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</si>
  <si>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</si>
  <si>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</si>
  <si>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</si>
  <si>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</si>
  <si>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</si>
  <si>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</si>
  <si>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</si>
  <si>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</si>
  <si>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</si>
  <si>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</si>
  <si>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</si>
  <si>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</si>
  <si>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</si>
  <si>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</si>
  <si>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</si>
  <si>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</si>
  <si>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</si>
  <si>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</si>
  <si>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</si>
  <si>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</si>
  <si>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</si>
  <si>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</si>
  <si>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</si>
  <si>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</si>
  <si>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</si>
  <si>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</si>
  <si>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</si>
  <si>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</si>
  <si>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</si>
  <si>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</si>
  <si>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</si>
  <si>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</si>
  <si>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</si>
  <si>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</si>
  <si>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</si>
  <si>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</si>
  <si>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</si>
  <si>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</si>
  <si>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</si>
  <si>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</si>
  <si>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</si>
  <si>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</si>
  <si>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</si>
  <si>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</si>
  <si>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</si>
  <si>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</si>
  <si>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</si>
  <si>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</si>
  <si>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</si>
  <si>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</si>
  <si>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</si>
  <si>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</si>
  <si>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</si>
  <si>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</si>
  <si>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</si>
  <si>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</si>
  <si>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</si>
  <si>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</si>
  <si>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</si>
  <si>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</si>
  <si>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</si>
  <si>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</si>
  <si>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</si>
  <si>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</si>
  <si>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</si>
  <si>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</si>
  <si>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</si>
  <si>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</si>
  <si>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</si>
  <si>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</si>
  <si>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</si>
  <si>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</si>
  <si>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</si>
  <si>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</si>
  <si>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</si>
  <si>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</si>
  <si>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</si>
  <si>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</si>
  <si>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</si>
  <si>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</si>
  <si>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</si>
  <si>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</si>
  <si>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</si>
  <si>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</si>
  <si>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</si>
  <si>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</si>
  <si>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</si>
  <si>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</si>
  <si>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</si>
  <si>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</si>
  <si>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</si>
  <si>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</si>
  <si>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</si>
  <si>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</si>
  <si>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</si>
  <si>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</si>
  <si>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</si>
  <si>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</si>
  <si>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</si>
  <si>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</si>
  <si>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</si>
  <si>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</si>
  <si>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</si>
  <si>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</si>
  <si>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</si>
  <si>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</si>
  <si>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</si>
  <si>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</si>
  <si>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</si>
  <si>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</si>
  <si>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</si>
  <si>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</si>
  <si>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</si>
  <si>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</si>
  <si>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</si>
  <si>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</si>
  <si>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</si>
  <si>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</si>
  <si>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</si>
  <si>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</si>
  <si>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</si>
  <si>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</si>
  <si>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</si>
  <si>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</si>
  <si>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</si>
  <si>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</si>
  <si>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</si>
  <si>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</si>
  <si>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</si>
  <si>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</si>
  <si>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</si>
  <si>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</si>
  <si>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</si>
  <si>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</si>
  <si>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</si>
  <si>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</si>
  <si>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</si>
  <si>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</si>
  <si>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</si>
  <si>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</si>
  <si>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</si>
  <si>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</si>
  <si>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</si>
  <si>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</si>
  <si>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</si>
  <si>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</si>
  <si>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</si>
  <si>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</si>
  <si>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</si>
  <si>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</si>
  <si>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</si>
  <si>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</si>
  <si>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</si>
  <si>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</si>
  <si>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</si>
  <si>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</si>
  <si>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</si>
  <si>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</si>
  <si>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</si>
  <si>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</si>
  <si>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</si>
  <si>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</si>
  <si>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</si>
  <si>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</si>
  <si>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</si>
  <si>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</si>
  <si>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</si>
  <si>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</si>
  <si>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</si>
  <si>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</si>
  <si>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</si>
  <si>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</si>
  <si>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</si>
  <si>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</si>
  <si>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</si>
  <si>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</si>
  <si>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</si>
  <si>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</si>
  <si>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</si>
  <si>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</si>
  <si>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</si>
  <si>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</si>
  <si>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</si>
  <si>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</si>
  <si>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</si>
  <si>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</si>
  <si>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</si>
  <si>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</si>
  <si>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</si>
  <si>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</si>
  <si>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</si>
  <si>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</si>
  <si>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</si>
  <si>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</si>
  <si>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</si>
  <si>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</si>
  <si>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</si>
  <si>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</si>
  <si>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</si>
  <si>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</si>
  <si>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</si>
  <si>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</si>
  <si>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</si>
  <si>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</si>
  <si>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</si>
  <si>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</si>
  <si>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</si>
  <si>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</si>
  <si>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</si>
  <si>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</si>
  <si>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</si>
  <si>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</si>
  <si>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</si>
  <si>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</si>
  <si>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</si>
  <si>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</si>
  <si>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</si>
  <si>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</si>
  <si>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</si>
  <si>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</si>
  <si>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</si>
  <si>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</si>
  <si>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</si>
  <si>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</si>
  <si>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</si>
  <si>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</si>
  <si>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</si>
  <si>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</si>
  <si>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</si>
  <si>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</si>
  <si>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</si>
  <si>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</si>
  <si>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</si>
  <si>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</si>
  <si>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</si>
  <si>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</si>
  <si>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</si>
  <si>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</si>
  <si>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</si>
  <si>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</si>
  <si>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</si>
  <si>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</si>
  <si>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</si>
  <si>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</si>
  <si>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</si>
  <si>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</si>
  <si>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</si>
  <si>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</si>
  <si>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</si>
  <si>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</si>
  <si>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</si>
  <si>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</si>
  <si>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</si>
  <si>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</si>
  <si>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</si>
  <si>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</si>
  <si>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</si>
  <si>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</si>
  <si>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</si>
  <si>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</si>
  <si>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</si>
  <si>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</si>
  <si>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</si>
  <si>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</si>
  <si>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</si>
  <si>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</si>
  <si>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</si>
  <si>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</si>
  <si>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</si>
  <si>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</si>
  <si>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</si>
  <si>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</si>
  <si>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</si>
  <si>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</si>
  <si>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</si>
  <si>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</si>
  <si>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</si>
  <si>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</si>
  <si>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</si>
  <si>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</si>
  <si>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</si>
  <si>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</si>
  <si>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</si>
  <si>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</si>
  <si>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</si>
  <si>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</si>
  <si>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</si>
  <si>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</si>
  <si>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</si>
  <si>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</si>
  <si>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</si>
  <si>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</si>
  <si>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</si>
  <si>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</si>
  <si>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</si>
  <si>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</si>
  <si>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</si>
  <si>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</si>
  <si>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</si>
  <si>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</si>
  <si>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</si>
  <si>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</si>
  <si>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</si>
  <si>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</si>
  <si>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</si>
  <si>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</si>
  <si>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</si>
  <si>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</si>
  <si>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</si>
  <si>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</si>
  <si>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</si>
  <si>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</si>
  <si>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</si>
  <si>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</si>
  <si>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</si>
  <si>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</si>
  <si>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</si>
  <si>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</si>
  <si>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</si>
  <si>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</si>
  <si>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</si>
  <si>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</si>
  <si>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</si>
  <si>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</si>
  <si>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</si>
  <si>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</si>
  <si>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</si>
  <si>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</si>
  <si>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</si>
  <si>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</si>
  <si>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</si>
  <si>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</si>
  <si>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</si>
  <si>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</si>
  <si>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</si>
  <si>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</si>
  <si>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</si>
  <si>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</si>
  <si>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</si>
  <si>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</si>
  <si>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</si>
  <si>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</si>
  <si>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</si>
  <si>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</si>
  <si>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</si>
  <si>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</si>
  <si>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</si>
  <si>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</si>
  <si>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</si>
  <si>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</si>
  <si>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</si>
  <si>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</si>
  <si>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</si>
  <si>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</si>
  <si>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</si>
  <si>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</si>
  <si>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</si>
  <si>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</si>
  <si>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</si>
  <si>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</si>
  <si>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</si>
  <si>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</si>
  <si>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</si>
  <si>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</si>
  <si>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</si>
  <si>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</si>
  <si>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</si>
  <si>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</si>
  <si>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</si>
  <si>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</si>
  <si>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</si>
  <si>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</si>
  <si>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</si>
  <si>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</si>
  <si>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</si>
  <si>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</si>
  <si>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</si>
  <si>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</si>
  <si>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</si>
  <si>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</si>
  <si>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</si>
  <si>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</si>
  <si>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</si>
  <si>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</si>
  <si>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</si>
  <si>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</si>
  <si>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</si>
  <si>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</si>
  <si>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</si>
  <si>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</si>
  <si>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</si>
  <si>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</si>
  <si>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</si>
  <si>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</si>
  <si>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</si>
  <si>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</si>
  <si>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</si>
  <si>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</si>
  <si>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</si>
  <si>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</si>
  <si>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</si>
  <si>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</si>
  <si>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</si>
  <si>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</si>
  <si>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</si>
  <si>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</si>
  <si>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</si>
  <si>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</si>
  <si>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</si>
  <si>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</si>
  <si>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</si>
  <si>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</si>
  <si>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</si>
  <si>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</si>
  <si>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</si>
  <si>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</si>
  <si>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</si>
  <si>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</si>
  <si>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</si>
  <si>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</si>
  <si>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</si>
  <si>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</si>
  <si>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</si>
  <si>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</si>
  <si>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</si>
  <si>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</si>
  <si>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</si>
  <si>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</si>
  <si>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</si>
  <si>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</si>
  <si>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</si>
  <si>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</si>
  <si>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</si>
  <si>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</si>
  <si>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</si>
  <si>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</si>
  <si>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</si>
  <si>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</si>
  <si>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</si>
  <si>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</si>
  <si>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</si>
  <si>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</si>
  <si>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</si>
  <si>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</si>
  <si>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</si>
  <si>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</si>
  <si>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</si>
  <si>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</si>
  <si>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</si>
  <si>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</si>
  <si>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</si>
  <si>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</si>
  <si>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</si>
  <si>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</si>
  <si>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</si>
  <si>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</si>
  <si>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</si>
  <si>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</si>
  <si>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</si>
  <si>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</si>
  <si>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</si>
  <si>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</si>
  <si>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</si>
  <si>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</si>
  <si>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</si>
  <si>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</si>
  <si>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</si>
  <si>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</si>
  <si>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</si>
  <si>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</si>
  <si>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</si>
  <si>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</si>
  <si>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</si>
  <si>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</si>
  <si>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</si>
  <si>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</si>
  <si>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</si>
  <si>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</si>
  <si>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</si>
  <si>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</si>
  <si>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</si>
  <si>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</si>
  <si>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</si>
  <si>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</si>
  <si>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</si>
  <si>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</si>
  <si>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</si>
  <si>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</si>
  <si>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</si>
  <si>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</si>
  <si>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</si>
  <si>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</si>
  <si>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</si>
  <si>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</si>
  <si>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</si>
  <si>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</si>
  <si>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</si>
  <si>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</si>
  <si>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</si>
  <si>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</si>
  <si>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</si>
  <si>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</si>
  <si>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</si>
  <si>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</si>
  <si>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</si>
  <si>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</si>
  <si>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</si>
  <si>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</si>
  <si>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</si>
  <si>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</si>
  <si>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</si>
  <si>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</si>
  <si>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</si>
  <si>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</si>
  <si>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</si>
  <si>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</si>
  <si>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</si>
  <si>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</si>
  <si>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</si>
  <si>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</si>
  <si>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</si>
  <si>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</si>
  <si>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</si>
  <si>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</si>
  <si>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</si>
  <si>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</si>
  <si>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</si>
  <si>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</si>
  <si>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</si>
  <si>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</si>
  <si>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</si>
  <si>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</si>
  <si>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</si>
  <si>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</si>
  <si>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</si>
  <si>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</si>
  <si>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</si>
  <si>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</si>
  <si>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</si>
  <si>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</si>
  <si>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</si>
  <si>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</si>
  <si>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</si>
  <si>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</si>
  <si>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</si>
  <si>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</si>
  <si>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</si>
  <si>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</si>
  <si>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</si>
  <si>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</si>
  <si>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</si>
  <si>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</si>
  <si>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</si>
  <si>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</si>
  <si>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</si>
  <si>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</si>
  <si>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</si>
  <si>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</si>
  <si>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</si>
  <si>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</si>
  <si>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</si>
  <si>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</si>
  <si>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</si>
  <si>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</si>
  <si>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</si>
  <si>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</si>
  <si>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</si>
  <si>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</si>
  <si>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</si>
  <si>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</si>
  <si>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</si>
  <si>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</si>
  <si>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</si>
  <si>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</si>
  <si>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</si>
  <si>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</si>
  <si>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</si>
  <si>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</si>
  <si>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</si>
  <si>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</si>
  <si>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</si>
  <si>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</si>
  <si>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</si>
  <si>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</si>
  <si>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</si>
  <si>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</si>
  <si>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</si>
  <si>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</si>
  <si>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</si>
  <si>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</si>
  <si>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</si>
  <si>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</si>
  <si>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</si>
  <si>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</si>
  <si>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</si>
  <si>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</si>
  <si>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</si>
  <si>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</si>
  <si>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</si>
  <si>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</si>
  <si>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</si>
  <si>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</si>
  <si>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</si>
  <si>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</si>
  <si>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</si>
  <si>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</si>
  <si>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</si>
  <si>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</si>
  <si>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</si>
  <si>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</si>
  <si>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</si>
  <si>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</si>
  <si>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</si>
  <si>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</si>
  <si>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</si>
  <si>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</si>
  <si>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</si>
  <si>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</si>
  <si>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</si>
  <si>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</si>
  <si>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</si>
  <si>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</si>
  <si>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</si>
  <si>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</si>
  <si>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</si>
  <si>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</si>
  <si>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</si>
  <si>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</si>
  <si>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</si>
  <si>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</si>
  <si>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</si>
  <si>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</si>
  <si>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</si>
  <si>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</si>
  <si>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</si>
  <si>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</si>
  <si>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</si>
  <si>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</si>
  <si>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</si>
  <si>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</si>
  <si>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</si>
  <si>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</si>
  <si>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</si>
  <si>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</si>
  <si>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</si>
  <si>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</si>
  <si>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</si>
  <si>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</si>
  <si>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</si>
  <si>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</si>
  <si>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</si>
  <si>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</si>
  <si>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</si>
  <si>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</si>
  <si>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</si>
  <si>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</si>
  <si>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</si>
  <si>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</si>
  <si>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</si>
  <si>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</si>
  <si>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</si>
  <si>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</si>
  <si>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</si>
  <si>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</si>
  <si>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</si>
  <si>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</si>
  <si>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</si>
  <si>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</si>
  <si>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</si>
  <si>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</si>
  <si>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</si>
  <si>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</si>
  <si>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</si>
  <si>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</si>
  <si>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</si>
  <si>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</si>
  <si>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</si>
  <si>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</si>
  <si>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</si>
  <si>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</si>
  <si>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</si>
  <si>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</si>
  <si>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</si>
  <si>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</si>
  <si>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</si>
  <si>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</si>
  <si>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</si>
  <si>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</si>
  <si>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</si>
  <si>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</si>
  <si>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</si>
  <si>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</si>
  <si>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</si>
  <si>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</si>
  <si>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</si>
  <si>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</si>
  <si>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</si>
  <si>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</si>
  <si>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</si>
  <si>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</si>
  <si>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</si>
  <si>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</si>
  <si>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</si>
  <si>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</si>
  <si>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</si>
  <si>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</si>
  <si>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</si>
  <si>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</si>
  <si>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</si>
  <si>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</si>
  <si>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</si>
  <si>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</si>
  <si>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</si>
  <si>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</si>
  <si>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</si>
  <si>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</si>
  <si>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</si>
  <si>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</si>
  <si>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</si>
  <si>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</si>
  <si>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</si>
  <si>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</si>
  <si>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</si>
  <si>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</si>
  <si>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</si>
  <si>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</si>
  <si>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</si>
  <si>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</si>
  <si>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</si>
  <si>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</si>
  <si>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</si>
  <si>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</si>
  <si>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</si>
  <si>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</si>
  <si>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</si>
  <si>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</si>
  <si>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</si>
  <si>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</si>
  <si>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</si>
  <si>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</si>
  <si>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</si>
  <si>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</si>
  <si>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</si>
  <si>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</si>
  <si>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</si>
  <si>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</si>
  <si>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</si>
  <si>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</si>
  <si>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</si>
  <si>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</si>
  <si>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</si>
  <si>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</si>
  <si>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</si>
  <si>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</si>
  <si>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</si>
  <si>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</si>
  <si>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</si>
  <si>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</si>
  <si>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</si>
  <si>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</si>
  <si>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</si>
  <si>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</si>
  <si>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</si>
  <si>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</si>
  <si>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</si>
  <si>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</si>
  <si>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</si>
  <si>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</si>
  <si>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</si>
  <si>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</si>
  <si>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</si>
  <si>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</si>
  <si>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</si>
  <si>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</si>
  <si>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</si>
  <si>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</si>
  <si>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</si>
  <si>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</si>
  <si>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</si>
  <si>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</si>
  <si>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</si>
  <si>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</si>
  <si>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</si>
  <si>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</si>
  <si>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</si>
  <si>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</si>
  <si>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</si>
  <si>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</si>
  <si>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</si>
  <si>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</si>
  <si>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</si>
  <si>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</si>
  <si>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</si>
  <si>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</si>
  <si>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</si>
  <si>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</si>
  <si>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</si>
  <si>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</si>
  <si>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</si>
  <si>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</si>
  <si>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</si>
  <si>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</si>
  <si>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</si>
  <si>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</si>
  <si>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</si>
  <si>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</si>
  <si>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</si>
  <si>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</si>
  <si>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</si>
  <si>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</si>
  <si>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</si>
  <si>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</si>
  <si>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</si>
  <si>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</si>
  <si>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</si>
  <si>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</si>
  <si>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</si>
  <si>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</si>
  <si>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</si>
  <si>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</si>
  <si>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</si>
  <si>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</si>
  <si>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</si>
  <si>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</si>
  <si>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</si>
  <si>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</si>
  <si>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</si>
  <si>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</si>
  <si>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</si>
  <si>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</si>
  <si>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</si>
  <si>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</si>
  <si>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</si>
  <si>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</si>
  <si>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</si>
  <si>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</si>
  <si>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</si>
  <si>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</si>
  <si>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</si>
  <si>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</si>
  <si>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</si>
  <si>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</si>
  <si>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</si>
  <si>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</si>
  <si>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</si>
  <si>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</si>
  <si>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</si>
  <si>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</si>
  <si>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</si>
  <si>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</si>
  <si>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</si>
  <si>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</si>
  <si>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</si>
  <si>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</si>
  <si>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</si>
  <si>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</si>
  <si>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</si>
  <si>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</si>
  <si>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</si>
  <si>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</si>
  <si>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</si>
  <si>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</si>
  <si>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</si>
  <si>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</si>
  <si>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</si>
  <si>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</si>
  <si>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</si>
  <si>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</si>
  <si>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</si>
  <si>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</si>
  <si>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</si>
  <si>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</si>
  <si>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</si>
  <si>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</si>
  <si>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</si>
  <si>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</si>
  <si>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</si>
  <si>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</si>
  <si>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</si>
  <si>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</si>
  <si>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</si>
  <si>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</si>
  <si>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</si>
  <si>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</si>
  <si>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</si>
  <si>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</si>
  <si>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</si>
  <si>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</si>
  <si>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</si>
  <si>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</si>
  <si>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</si>
  <si>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</si>
  <si>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</si>
  <si>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</si>
  <si>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</si>
  <si>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</si>
  <si>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</si>
  <si>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</si>
  <si>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</si>
  <si>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</si>
  <si>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</si>
  <si>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</si>
  <si>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</si>
  <si>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</si>
  <si>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</si>
  <si>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</si>
  <si>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</si>
  <si>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</si>
  <si>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</si>
  <si>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</si>
  <si>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</si>
  <si>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</si>
  <si>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</si>
  <si>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</si>
  <si>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</si>
  <si>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</si>
  <si>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</si>
  <si>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</si>
  <si>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</si>
  <si>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</si>
  <si>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</si>
  <si>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</si>
  <si>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</si>
  <si>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</si>
  <si>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</si>
  <si>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</si>
  <si>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</si>
  <si>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</si>
  <si>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</si>
  <si>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</si>
  <si>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</si>
  <si>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</si>
  <si>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</si>
  <si>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</si>
  <si>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</si>
  <si>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</si>
  <si>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</si>
  <si>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</si>
  <si>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</si>
  <si>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</si>
  <si>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</si>
  <si>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</si>
  <si>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</si>
  <si>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</si>
  <si>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</si>
  <si>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</si>
  <si>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</si>
  <si>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</si>
  <si>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</si>
  <si>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</si>
  <si>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</si>
  <si>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</si>
  <si>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</si>
  <si>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</si>
  <si>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</si>
  <si>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</si>
  <si>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</si>
  <si>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</si>
  <si>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</si>
  <si>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</si>
  <si>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</si>
  <si>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</si>
  <si>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</si>
  <si>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</si>
  <si>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</si>
  <si>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</si>
  <si>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</si>
  <si>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</si>
  <si>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</si>
  <si>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</si>
  <si>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</si>
  <si>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</si>
  <si>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</si>
  <si>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</si>
  <si>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</si>
  <si>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</si>
  <si>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</si>
  <si>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</si>
  <si>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</si>
  <si>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</si>
  <si>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</si>
  <si>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</si>
  <si>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</si>
  <si>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</si>
  <si>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</si>
  <si>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</si>
  <si>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</si>
  <si>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</si>
  <si>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</si>
  <si>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</si>
  <si>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</si>
  <si>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</si>
  <si>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</si>
  <si>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</si>
  <si>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</si>
  <si>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</si>
  <si>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</si>
  <si>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</si>
  <si>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</si>
  <si>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</si>
  <si>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</si>
  <si>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</si>
  <si>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</si>
  <si>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</si>
  <si>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</si>
  <si>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</si>
  <si>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</si>
  <si>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</si>
  <si>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</si>
  <si>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</si>
  <si>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</si>
  <si>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</si>
  <si>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</si>
  <si>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</si>
  <si>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</si>
  <si>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</si>
  <si>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</si>
  <si>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</si>
  <si>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</si>
  <si>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</si>
  <si>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</si>
  <si>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</si>
  <si>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</si>
  <si>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</si>
  <si>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</si>
  <si>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</si>
  <si>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</si>
  <si>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</si>
  <si>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</si>
  <si>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</si>
  <si>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</si>
  <si>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</si>
  <si>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</si>
  <si>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</si>
  <si>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</si>
  <si>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</si>
  <si>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</si>
  <si>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</si>
  <si>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</si>
  <si>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</si>
  <si>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</si>
  <si>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</si>
  <si>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</si>
  <si>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</si>
  <si>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</si>
  <si>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</si>
  <si>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</si>
  <si>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</si>
  <si>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</si>
  <si>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</si>
  <si>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</si>
  <si>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</si>
  <si>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</si>
  <si>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</si>
  <si>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</si>
  <si>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</si>
  <si>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</si>
  <si>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</si>
  <si>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</si>
  <si>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</si>
  <si>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</si>
  <si>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</si>
  <si>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</si>
  <si>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</si>
  <si>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</si>
  <si>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</si>
  <si>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</si>
  <si>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</si>
  <si>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</si>
  <si>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</si>
  <si>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</si>
  <si>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</si>
  <si>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</si>
  <si>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</si>
  <si>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</si>
  <si>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</si>
  <si>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</si>
  <si>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</si>
  <si>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</si>
  <si>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</si>
  <si>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</si>
  <si>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</si>
  <si>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</si>
  <si>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</si>
  <si>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</si>
  <si>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</si>
  <si>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</si>
  <si>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</si>
  <si>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</si>
  <si>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</si>
  <si>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</si>
  <si>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</si>
  <si>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</si>
  <si>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</si>
  <si>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</si>
  <si>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</si>
  <si>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</si>
  <si>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</si>
  <si>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</si>
  <si>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</si>
  <si>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</si>
  <si>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</si>
  <si>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</si>
  <si>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</si>
  <si>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</si>
  <si>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</si>
  <si>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</si>
  <si>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</si>
  <si>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</si>
  <si>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</si>
  <si>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</si>
  <si>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</si>
  <si>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</si>
  <si>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</si>
  <si>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</si>
  <si>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</si>
  <si>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</si>
  <si>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</si>
  <si>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</si>
  <si>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</si>
  <si>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</si>
  <si>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</si>
  <si>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</si>
  <si>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</si>
  <si>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</si>
  <si>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</si>
  <si>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</si>
  <si>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</si>
  <si>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</si>
  <si>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</si>
  <si>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</si>
  <si>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</si>
  <si>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</si>
  <si>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</si>
  <si>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</si>
  <si>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</si>
  <si>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</si>
  <si>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</si>
  <si>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</si>
  <si>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</si>
  <si>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</si>
  <si>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</si>
  <si>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</si>
  <si>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</si>
  <si>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</si>
  <si>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</si>
  <si>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</si>
  <si>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</si>
  <si>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</si>
  <si>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</si>
  <si>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</si>
  <si>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</si>
  <si>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</si>
  <si>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</si>
  <si>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</si>
  <si>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</si>
  <si>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</si>
  <si>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</si>
  <si>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</si>
  <si>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</si>
  <si>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</si>
  <si>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</si>
  <si>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</si>
  <si>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</si>
  <si>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</si>
  <si>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</si>
  <si>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</si>
  <si>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</si>
  <si>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</si>
  <si>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</si>
  <si>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</si>
  <si>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</si>
  <si>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</si>
  <si>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</si>
  <si>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</si>
  <si>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</si>
  <si>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</si>
  <si>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</si>
  <si>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</si>
  <si>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</si>
  <si>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</si>
  <si>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</si>
  <si>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</si>
  <si>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</si>
  <si>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</si>
  <si>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</si>
  <si>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</si>
  <si>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</si>
  <si>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</si>
  <si>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</si>
  <si>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</si>
  <si>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</si>
  <si>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</si>
  <si>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</si>
  <si>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</si>
  <si>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</si>
  <si>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</si>
  <si>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</si>
  <si>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</si>
  <si>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</si>
  <si>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</si>
  <si>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</si>
  <si>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</si>
  <si>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</si>
  <si>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</si>
  <si>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</si>
  <si>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</si>
  <si>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</si>
  <si>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</si>
  <si>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</si>
  <si>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</si>
  <si>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</si>
  <si>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</si>
  <si>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</si>
  <si>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</si>
  <si>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</si>
  <si>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</si>
  <si>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</si>
  <si>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</si>
  <si>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</si>
  <si>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</si>
  <si>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</si>
  <si>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</si>
  <si>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</si>
  <si>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</si>
  <si>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</si>
  <si>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</si>
  <si>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</si>
  <si>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</si>
  <si>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</si>
  <si>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</si>
  <si>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</si>
  <si>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</si>
  <si>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</si>
  <si>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</si>
  <si>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</si>
  <si>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</si>
  <si>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</si>
  <si>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</si>
  <si>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</si>
  <si>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</si>
  <si>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</si>
  <si>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</si>
  <si>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</si>
  <si>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</si>
  <si>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</si>
  <si>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</si>
  <si>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</si>
  <si>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</si>
  <si>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</si>
  <si>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</si>
  <si>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</si>
  <si>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</si>
  <si>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</si>
  <si>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</si>
  <si>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</si>
  <si>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</si>
  <si>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</si>
  <si>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</si>
  <si>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</si>
  <si>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</si>
  <si>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</si>
  <si>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</si>
  <si>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</si>
  <si>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</si>
  <si>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</si>
  <si>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</si>
  <si>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</si>
  <si>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</si>
  <si>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</si>
  <si>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</si>
  <si>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</si>
  <si>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</si>
  <si>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</si>
  <si>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</si>
  <si>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</si>
  <si>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</si>
  <si>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</si>
  <si>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</si>
  <si>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</si>
  <si>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</si>
  <si>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</si>
  <si>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</si>
  <si>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</si>
  <si>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</si>
  <si>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</si>
  <si>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</si>
  <si>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</si>
  <si>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</si>
  <si>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</si>
  <si>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</si>
  <si>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</si>
  <si>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</si>
  <si>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</si>
  <si>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</si>
  <si>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</si>
  <si>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</si>
  <si>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</si>
  <si>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</si>
  <si>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</si>
  <si>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</si>
  <si>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</si>
  <si>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</si>
  <si>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</si>
  <si>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</si>
  <si>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</si>
  <si>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</si>
  <si>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</si>
  <si>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</si>
  <si>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</si>
  <si>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</si>
  <si>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</si>
  <si>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</si>
  <si>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</si>
  <si>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</si>
  <si>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</si>
  <si>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</si>
  <si>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</si>
  <si>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</si>
  <si>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</si>
  <si>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</si>
  <si>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</si>
  <si>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</si>
  <si>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</si>
  <si>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</si>
  <si>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</si>
  <si>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</si>
  <si>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</si>
  <si>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</si>
  <si>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</si>
  <si>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</si>
  <si>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</si>
  <si>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</si>
  <si>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</si>
  <si>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</si>
  <si>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</si>
  <si>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</si>
  <si>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</si>
  <si>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</si>
  <si>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</si>
  <si>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</si>
  <si>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</si>
  <si>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</si>
  <si>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</si>
  <si>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</si>
  <si>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</si>
  <si>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</si>
  <si>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</si>
  <si>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</si>
  <si>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</si>
  <si>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</si>
  <si>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</si>
  <si>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</si>
  <si>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</si>
  <si>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</si>
  <si>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</si>
  <si>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</si>
  <si>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</si>
  <si>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</si>
  <si>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</si>
  <si>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</si>
  <si>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</si>
  <si>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</si>
  <si>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</si>
  <si>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</si>
  <si>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</si>
  <si>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</si>
  <si>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</si>
  <si>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</si>
  <si>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</si>
  <si>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</si>
  <si>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</si>
  <si>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</si>
  <si>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</si>
  <si>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</si>
  <si>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</si>
  <si>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</si>
  <si>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</si>
  <si>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</si>
  <si>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</si>
  <si>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</si>
  <si>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</si>
  <si>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</si>
  <si>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</si>
  <si>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</si>
  <si>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</si>
  <si>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</si>
  <si>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</si>
  <si>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</si>
  <si>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</si>
  <si>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</si>
  <si>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</si>
  <si>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</si>
  <si>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</si>
  <si>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</si>
  <si>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</si>
  <si>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</si>
  <si>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</si>
  <si>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</si>
  <si>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</si>
  <si>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</si>
  <si>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</si>
  <si>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</si>
  <si>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</si>
  <si>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</si>
  <si>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</si>
  <si>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</si>
  <si>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</si>
  <si>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</si>
  <si>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</si>
  <si>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</si>
  <si>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</si>
  <si>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</si>
  <si>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</si>
  <si>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</si>
  <si>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</si>
  <si>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</si>
  <si>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</si>
  <si>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</si>
  <si>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</si>
  <si>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</si>
  <si>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</si>
  <si>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</si>
  <si>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</si>
  <si>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</si>
  <si>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</si>
  <si>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</si>
  <si>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</si>
  <si>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</si>
  <si>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</si>
  <si>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</si>
  <si>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</si>
  <si>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</si>
  <si>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</si>
  <si>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</si>
  <si>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</si>
  <si>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</si>
  <si>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</si>
  <si>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</si>
  <si>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</si>
  <si>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</si>
  <si>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</si>
  <si>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</si>
  <si>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</si>
  <si>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</si>
  <si>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</si>
  <si>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</si>
  <si>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</si>
  <si>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</si>
  <si>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</si>
  <si>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</si>
  <si>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</si>
  <si>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</si>
  <si>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</si>
  <si>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</si>
  <si>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</si>
  <si>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</si>
  <si>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</si>
  <si>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</si>
  <si>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</si>
  <si>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</si>
  <si>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</si>
  <si>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</si>
  <si>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</si>
  <si>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</si>
  <si>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</si>
  <si>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</si>
  <si>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</si>
  <si>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</si>
  <si>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</si>
  <si>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</si>
  <si>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</si>
  <si>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</si>
  <si>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</si>
  <si>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</si>
  <si>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</si>
  <si>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</si>
  <si>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</si>
  <si>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</si>
  <si>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</si>
  <si>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</si>
  <si>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</si>
  <si>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</si>
  <si>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</si>
  <si>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</si>
  <si>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</si>
  <si>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</si>
  <si>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</si>
  <si>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</si>
  <si>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</si>
  <si>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</si>
  <si>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</si>
  <si>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</si>
  <si>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</si>
  <si>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</si>
  <si>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</si>
  <si>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</si>
  <si>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</si>
  <si>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</si>
  <si>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</si>
  <si>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</si>
  <si>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</si>
  <si>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</si>
  <si>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</si>
  <si>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</si>
  <si>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</si>
  <si>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</si>
  <si>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</si>
  <si>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</si>
  <si>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</si>
  <si>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</si>
  <si>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</si>
  <si>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</si>
  <si>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</si>
  <si>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</si>
  <si>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</si>
  <si>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</si>
  <si>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</si>
  <si>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</si>
  <si>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</si>
  <si>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</si>
  <si>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</si>
  <si>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</si>
  <si>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</si>
  <si>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</si>
  <si>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</si>
  <si>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</si>
  <si>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</si>
  <si>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</si>
  <si>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</si>
  <si>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</si>
  <si>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</si>
  <si>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</si>
  <si>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</si>
  <si>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</si>
  <si>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</si>
  <si>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</si>
  <si>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</si>
  <si>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</si>
  <si>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</si>
  <si>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</si>
  <si>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</si>
  <si>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</si>
  <si>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</si>
  <si>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</si>
  <si>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</si>
  <si>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</si>
  <si>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</si>
  <si>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</si>
  <si>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</si>
  <si>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</si>
  <si>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</si>
  <si>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</si>
  <si>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</si>
  <si>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</si>
  <si>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</si>
  <si>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</si>
  <si>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</si>
  <si>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</si>
  <si>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</si>
  <si>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</si>
  <si>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</si>
  <si>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</si>
  <si>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</si>
  <si>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</si>
  <si>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</si>
  <si>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</si>
  <si>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</si>
  <si>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</si>
  <si>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</si>
  <si>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</si>
  <si>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</si>
  <si>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</si>
  <si>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</si>
  <si>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</si>
  <si>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</si>
  <si>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</si>
  <si>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</si>
  <si>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</si>
  <si>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</si>
  <si>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</si>
  <si>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</si>
  <si>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</si>
  <si>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</si>
  <si>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</si>
  <si>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</si>
  <si>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</si>
  <si>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</si>
  <si>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</si>
  <si>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</si>
  <si>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</si>
  <si>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</si>
  <si>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</si>
  <si>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</si>
  <si>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</si>
  <si>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</si>
  <si>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</si>
  <si>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</si>
  <si>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</si>
  <si>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</si>
  <si>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</si>
  <si>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</si>
  <si>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</si>
  <si>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</si>
  <si>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</si>
  <si>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</si>
  <si>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</si>
  <si>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</si>
  <si>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</si>
  <si>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</si>
  <si>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</si>
  <si>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</si>
  <si>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</si>
  <si>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</si>
  <si>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</si>
  <si>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</si>
  <si>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</si>
  <si>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</si>
  <si>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</si>
  <si>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</si>
  <si>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</si>
  <si>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</si>
  <si>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</si>
  <si>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</si>
  <si>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</si>
  <si>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</si>
  <si>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</si>
  <si>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</si>
  <si>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</si>
  <si>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</si>
  <si>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</si>
  <si>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</si>
  <si>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</si>
  <si>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</si>
  <si>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</si>
  <si>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</si>
  <si>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</si>
  <si>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</si>
  <si>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</si>
  <si>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</si>
  <si>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</si>
  <si>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</si>
  <si>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</si>
  <si>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</si>
  <si>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</si>
  <si>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</si>
  <si>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</si>
  <si>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</si>
  <si>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</si>
  <si>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</si>
  <si>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</si>
  <si>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</si>
  <si>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</si>
  <si>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</si>
  <si>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</si>
  <si>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</si>
  <si>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</si>
  <si>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</si>
  <si>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</si>
  <si>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</si>
  <si>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</si>
  <si>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</si>
  <si>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</si>
  <si>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</si>
  <si>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</si>
  <si>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</si>
  <si>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</si>
  <si>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</si>
  <si>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</si>
  <si>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</si>
  <si>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</si>
  <si>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</si>
  <si>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</si>
  <si>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</si>
  <si>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</si>
  <si>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</si>
  <si>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</si>
  <si>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</si>
  <si>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</si>
  <si>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</si>
  <si>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</si>
  <si>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</si>
  <si>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</si>
  <si>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</si>
  <si>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</si>
  <si>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</si>
  <si>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</si>
  <si>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</si>
  <si>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</si>
  <si>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</si>
  <si>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</si>
  <si>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</si>
  <si>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</si>
  <si>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</si>
  <si>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</si>
  <si>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</si>
  <si>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</si>
  <si>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</si>
  <si>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</si>
  <si>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</si>
  <si>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</si>
  <si>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</si>
  <si>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</si>
  <si>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</si>
  <si>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</si>
  <si>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</si>
  <si>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</si>
  <si>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</si>
  <si>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</si>
  <si>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</si>
  <si>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</si>
  <si>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</si>
  <si>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</si>
  <si>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</si>
  <si>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</si>
  <si>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</si>
  <si>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</si>
  <si>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</si>
  <si>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</si>
  <si>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</si>
  <si>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</si>
  <si>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</si>
  <si>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</si>
  <si>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</si>
  <si>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</si>
  <si>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</si>
  <si>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</si>
  <si>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</si>
  <si>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</si>
  <si>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</si>
  <si>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</si>
  <si>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</si>
  <si>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</si>
  <si>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</si>
  <si>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</si>
  <si>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</si>
  <si>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</si>
  <si>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</si>
  <si>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</si>
  <si>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</si>
  <si>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</si>
  <si>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</si>
  <si>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</si>
  <si>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</si>
  <si>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</si>
  <si>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</si>
  <si>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</si>
  <si>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</si>
  <si>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</si>
  <si>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</si>
  <si>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</si>
  <si>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</si>
  <si>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</si>
  <si>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</si>
  <si>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</si>
  <si>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</si>
  <si>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</si>
  <si>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</si>
  <si>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</si>
  <si>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</si>
  <si>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</si>
  <si>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</si>
  <si>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</si>
  <si>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</si>
  <si>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</si>
  <si>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</si>
  <si>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</si>
  <si>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</si>
  <si>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</si>
  <si>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</si>
  <si>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</si>
  <si>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</si>
  <si>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</si>
  <si>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</si>
  <si>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</si>
  <si>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</si>
  <si>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</si>
  <si>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</si>
  <si>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</si>
  <si>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</si>
  <si>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</si>
  <si>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</si>
  <si>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</si>
  <si>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</si>
  <si>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</si>
  <si>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</si>
  <si>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</si>
  <si>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</si>
  <si>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</si>
  <si>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</si>
  <si>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</si>
  <si>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</si>
  <si>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</si>
  <si>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</si>
  <si>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</si>
  <si>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</si>
  <si>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</si>
  <si>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</si>
  <si>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</si>
  <si>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</si>
  <si>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</si>
  <si>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</si>
  <si>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</si>
  <si>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</si>
  <si>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</si>
  <si>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</si>
  <si>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</si>
  <si>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</si>
  <si>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</si>
  <si>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</si>
  <si>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</si>
  <si>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</si>
  <si>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</si>
  <si>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</si>
  <si>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</si>
  <si>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</si>
  <si>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</si>
  <si>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</si>
  <si>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</si>
  <si>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</si>
  <si>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</si>
  <si>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</si>
  <si>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</si>
  <si>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</si>
  <si>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</si>
  <si>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</si>
  <si>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</si>
  <si>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</si>
  <si>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</si>
  <si>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</si>
  <si>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</si>
  <si>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</si>
  <si>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</si>
  <si>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</si>
  <si>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</si>
  <si>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</si>
  <si>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</si>
  <si>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</si>
  <si>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</si>
  <si>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</si>
  <si>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</si>
  <si>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</si>
  <si>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</si>
  <si>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</si>
  <si>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</si>
  <si>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</si>
  <si>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</si>
  <si>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</si>
  <si>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</si>
  <si>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</si>
  <si>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</si>
  <si>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</si>
  <si>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</si>
  <si>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</si>
  <si>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</si>
  <si>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</si>
  <si>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</si>
  <si>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</si>
  <si>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</si>
  <si>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</si>
  <si>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</si>
  <si>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</si>
  <si>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</si>
  <si>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</si>
  <si>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</si>
  <si>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</si>
  <si>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</si>
  <si>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</si>
  <si>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</si>
  <si>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</si>
  <si>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</si>
  <si>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</si>
  <si>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</si>
  <si>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</si>
  <si>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</si>
  <si>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</si>
  <si>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</si>
  <si>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</si>
  <si>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</si>
  <si>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</si>
  <si>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</si>
  <si>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</si>
  <si>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</si>
  <si>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</si>
  <si>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</si>
  <si>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</si>
  <si>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</si>
  <si>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</si>
  <si>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</si>
  <si>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</si>
  <si>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</si>
  <si>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</si>
  <si>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</si>
  <si>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</si>
  <si>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</si>
  <si>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</si>
  <si>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</si>
  <si>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</si>
  <si>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</si>
  <si>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</si>
  <si>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</si>
  <si>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</si>
  <si>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</si>
  <si>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</si>
  <si>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</si>
  <si>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</si>
  <si>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</si>
  <si>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</si>
  <si>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</si>
  <si>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</si>
  <si>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</si>
  <si>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</si>
  <si>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</si>
  <si>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</si>
  <si>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</si>
  <si>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</si>
  <si>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</si>
  <si>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</si>
  <si>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</si>
  <si>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</si>
  <si>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</si>
  <si>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</si>
  <si>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</si>
  <si>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</si>
  <si>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</si>
  <si>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</si>
  <si>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</si>
  <si>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</si>
  <si>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</si>
  <si>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</si>
  <si>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</si>
  <si>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</si>
  <si>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</si>
  <si>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</si>
  <si>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</si>
  <si>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</si>
  <si>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</si>
  <si>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</si>
  <si>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</si>
  <si>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</si>
  <si>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</si>
  <si>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</si>
  <si>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</si>
  <si>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</si>
  <si>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</si>
  <si>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</si>
  <si>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</si>
  <si>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</si>
  <si>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</si>
  <si>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</si>
  <si>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</si>
  <si>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</si>
  <si>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</si>
  <si>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</si>
  <si>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</si>
  <si>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</si>
  <si>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</si>
  <si>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</si>
  <si>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</si>
  <si>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</si>
  <si>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</si>
  <si>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</si>
  <si>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</si>
  <si>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</si>
  <si>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</si>
  <si>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</si>
  <si>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</si>
  <si>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</si>
  <si>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</si>
  <si>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</si>
  <si>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</si>
  <si>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</si>
  <si>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</si>
  <si>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</si>
  <si>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</si>
  <si>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</si>
  <si>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</si>
  <si>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</si>
  <si>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</si>
  <si>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</si>
  <si>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</si>
  <si>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</si>
  <si>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</si>
  <si>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</si>
  <si>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</si>
  <si>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</si>
  <si>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</si>
  <si>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</si>
  <si>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</si>
  <si>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</si>
  <si>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</si>
  <si>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</si>
  <si>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</si>
  <si>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</si>
  <si>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</si>
  <si>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</si>
  <si>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</si>
  <si>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</si>
  <si>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</si>
  <si>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</si>
  <si>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</si>
  <si>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</si>
  <si>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</si>
  <si>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</si>
  <si>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</si>
  <si>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</si>
  <si>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</si>
  <si>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</si>
  <si>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</si>
  <si>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</si>
  <si>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</si>
  <si>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</si>
  <si>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</si>
  <si>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</si>
  <si>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</si>
  <si>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</si>
  <si>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</si>
  <si>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</si>
  <si>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</si>
  <si>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</si>
  <si>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</si>
  <si>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</si>
  <si>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</si>
  <si>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</si>
  <si>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</si>
  <si>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</si>
  <si>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</si>
  <si>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</si>
  <si>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</si>
  <si>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</si>
  <si>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</si>
  <si>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</si>
  <si>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</si>
  <si>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</si>
  <si>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</si>
  <si>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</si>
  <si>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</si>
  <si>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</si>
  <si>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</si>
  <si>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</si>
  <si>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</si>
  <si>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</si>
  <si>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</si>
  <si>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</si>
  <si>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</si>
  <si>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</si>
  <si>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</si>
  <si>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</si>
  <si>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</si>
  <si>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</si>
  <si>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</si>
  <si>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</si>
  <si>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</si>
  <si>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</si>
  <si>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</si>
  <si>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</si>
  <si>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</si>
  <si>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</si>
  <si>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</si>
  <si>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</si>
  <si>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</si>
  <si>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</si>
  <si>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</si>
  <si>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</si>
  <si>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</si>
  <si>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</si>
  <si>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</si>
  <si>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</si>
  <si>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</si>
  <si>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</si>
  <si>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</si>
  <si>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</si>
  <si>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</si>
  <si>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</si>
  <si>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</si>
  <si>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</si>
  <si>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</si>
  <si>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</si>
  <si>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</si>
  <si>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</si>
  <si>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</si>
  <si>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</si>
  <si>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</si>
  <si>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</si>
  <si>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</si>
  <si>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</si>
  <si>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</si>
  <si>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</si>
  <si>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</si>
  <si>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</si>
  <si>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</si>
  <si>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</si>
  <si>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</si>
  <si>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</si>
  <si>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</si>
  <si>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</si>
  <si>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</si>
  <si>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</si>
  <si>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</si>
  <si>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</si>
  <si>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</si>
  <si>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</si>
  <si>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</si>
  <si>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</si>
  <si>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</si>
  <si>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</si>
  <si>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</si>
  <si>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</si>
  <si>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</si>
  <si>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</si>
  <si>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</si>
  <si>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</si>
  <si>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</si>
  <si>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</si>
  <si>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</si>
  <si>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</si>
  <si>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</si>
  <si>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</si>
  <si>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</si>
  <si>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</si>
  <si>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</si>
  <si>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</si>
  <si>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</si>
  <si>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</si>
  <si>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</si>
  <si>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</si>
  <si>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</si>
  <si>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</si>
  <si>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</si>
  <si>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</si>
  <si>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</si>
  <si>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</si>
  <si>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</si>
  <si>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</si>
  <si>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</si>
  <si>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</si>
  <si>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</si>
  <si>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</si>
  <si>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</si>
  <si>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</si>
  <si>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</si>
  <si>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</si>
  <si>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</si>
  <si>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</si>
  <si>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</si>
  <si>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</si>
  <si>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</si>
  <si>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</si>
  <si>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</si>
  <si>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</si>
  <si>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</si>
  <si>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</si>
  <si>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</si>
  <si>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</si>
  <si>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</si>
  <si>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</si>
  <si>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</si>
  <si>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</si>
  <si>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</si>
  <si>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</si>
  <si>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</si>
  <si>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</si>
  <si>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</si>
  <si>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</si>
  <si>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</si>
  <si>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</si>
  <si>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</si>
  <si>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</si>
  <si>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</si>
  <si>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</si>
  <si>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</si>
  <si>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</si>
  <si>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</si>
  <si>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</si>
  <si>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</si>
  <si>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</si>
  <si>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</si>
  <si>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</si>
  <si>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</si>
  <si>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</si>
  <si>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</si>
  <si>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</si>
  <si>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</si>
  <si>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</si>
  <si>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</si>
  <si>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</si>
  <si>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</si>
  <si>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</si>
  <si>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</si>
  <si>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</si>
  <si>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</si>
  <si>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</si>
  <si>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</si>
  <si>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</si>
  <si>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</si>
  <si>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</si>
  <si>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</si>
  <si>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</si>
  <si>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</si>
  <si>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</si>
  <si>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</si>
  <si>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</si>
  <si>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</si>
  <si>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</si>
  <si>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</si>
  <si>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</si>
  <si>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</si>
  <si>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</si>
  <si>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</si>
  <si>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</si>
  <si>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</si>
  <si>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</si>
  <si>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</si>
  <si>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</si>
  <si>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</si>
  <si>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</si>
  <si>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</si>
  <si>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</si>
  <si>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</si>
  <si>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</si>
  <si>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</si>
  <si>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</si>
  <si>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</si>
  <si>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</si>
  <si>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</si>
  <si>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</si>
  <si>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</si>
  <si>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</si>
  <si>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</si>
  <si>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</si>
  <si>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</si>
  <si>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</si>
  <si>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</si>
  <si>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</si>
  <si>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</si>
  <si>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</si>
  <si>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</si>
  <si>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</si>
  <si>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</si>
  <si>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</si>
  <si>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</si>
  <si>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</si>
  <si>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</si>
  <si>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</si>
  <si>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</si>
  <si>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</si>
  <si>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</si>
  <si>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</si>
  <si>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</si>
  <si>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</si>
  <si>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</si>
  <si>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</si>
  <si>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</si>
  <si>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</si>
  <si>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</si>
  <si>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</si>
  <si>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</si>
  <si>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</si>
  <si>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</si>
  <si>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</si>
  <si>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</si>
  <si>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</si>
  <si>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</si>
  <si>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</si>
  <si>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</si>
  <si>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</si>
  <si>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</si>
  <si>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</si>
  <si>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</si>
  <si>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</si>
  <si>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</si>
  <si>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</si>
  <si>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</si>
  <si>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</si>
  <si>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</si>
  <si>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</si>
  <si>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</si>
  <si>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</si>
  <si>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</si>
  <si>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</si>
  <si>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</si>
  <si>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</si>
  <si>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</si>
  <si>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</si>
  <si>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</si>
  <si>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</si>
  <si>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</si>
  <si>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</si>
  <si>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</si>
  <si>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</si>
  <si>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</si>
  <si>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</si>
  <si>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</si>
  <si>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</si>
  <si>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</si>
  <si>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</si>
  <si>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</si>
  <si>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</si>
  <si>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</si>
  <si>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</si>
  <si>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</si>
  <si>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</si>
  <si>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</si>
  <si>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</si>
  <si>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</si>
  <si>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</si>
  <si>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</si>
  <si>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</si>
  <si>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</si>
  <si>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</si>
  <si>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</si>
  <si>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</si>
  <si>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</si>
  <si>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</si>
  <si>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</si>
  <si>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</si>
  <si>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</si>
  <si>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</si>
  <si>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</si>
  <si>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</si>
  <si>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</si>
  <si>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</si>
  <si>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</si>
  <si>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</si>
  <si>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</si>
  <si>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</si>
  <si>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</si>
  <si>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</si>
  <si>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</si>
  <si>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</si>
  <si>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</si>
  <si>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</si>
  <si>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</si>
  <si>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</si>
  <si>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</si>
  <si>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</si>
  <si>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</si>
  <si>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</si>
  <si>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</si>
  <si>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</si>
  <si>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</si>
  <si>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</si>
  <si>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</si>
  <si>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</si>
  <si>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</si>
  <si>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</si>
  <si>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</si>
  <si>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</si>
  <si>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</si>
  <si>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</si>
  <si>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</si>
  <si>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</si>
  <si>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</si>
  <si>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</si>
  <si>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</si>
  <si>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</si>
  <si>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</si>
  <si>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</si>
  <si>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</si>
  <si>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</si>
  <si>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</si>
  <si>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</si>
  <si>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</si>
  <si>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</si>
  <si>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</si>
  <si>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</si>
  <si>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</si>
  <si>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</si>
  <si>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</si>
  <si>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</si>
  <si>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</si>
  <si>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</si>
  <si>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</si>
  <si>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</si>
  <si>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</si>
  <si>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</si>
  <si>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</si>
  <si>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</si>
  <si>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</si>
  <si>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</si>
  <si>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</si>
  <si>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</si>
  <si>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</si>
  <si>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</si>
  <si>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</si>
  <si>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</si>
  <si>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</si>
  <si>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</si>
  <si>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</si>
  <si>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</si>
  <si>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</si>
  <si>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</si>
  <si>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</si>
  <si>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</si>
  <si>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</si>
  <si>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</si>
  <si>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</si>
  <si>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</si>
  <si>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</si>
  <si>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</si>
  <si>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</si>
  <si>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</si>
  <si>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</si>
  <si>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</si>
  <si>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</si>
  <si>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</si>
  <si>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</si>
  <si>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</si>
  <si>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</si>
  <si>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</si>
  <si>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</si>
  <si>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</si>
  <si>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</si>
  <si>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</si>
  <si>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</si>
  <si>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</si>
  <si>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</si>
  <si>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</si>
  <si>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</si>
  <si>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</si>
  <si>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</si>
  <si>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</si>
  <si>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</si>
  <si>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</si>
  <si>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</si>
  <si>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</si>
  <si>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</si>
  <si>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</si>
  <si>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</si>
  <si>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</si>
  <si>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</si>
  <si>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</si>
  <si>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</si>
  <si>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</si>
  <si>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</si>
  <si>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</si>
  <si>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</si>
  <si>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</si>
  <si>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</si>
  <si>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</si>
  <si>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</si>
  <si>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</si>
  <si>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</si>
  <si>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</si>
  <si>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</si>
  <si>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</si>
  <si>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</si>
  <si>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</si>
  <si>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</si>
  <si>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</si>
  <si>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</si>
  <si>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</si>
  <si>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</si>
  <si>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</si>
  <si>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</si>
  <si>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</si>
  <si>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</si>
  <si>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</si>
  <si>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</si>
  <si>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</si>
  <si>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</si>
  <si>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</si>
  <si>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</si>
  <si>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</si>
  <si>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</si>
  <si>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</si>
  <si>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</si>
  <si>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</si>
  <si>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</si>
  <si>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</si>
  <si>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</si>
  <si>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</si>
  <si>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</si>
  <si>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</si>
  <si>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</si>
  <si>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</si>
  <si>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</si>
  <si>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</si>
  <si>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</si>
  <si>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</si>
  <si>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</si>
  <si>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</si>
  <si>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</si>
  <si>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</si>
  <si>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</si>
  <si>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</si>
  <si>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</si>
  <si>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</si>
  <si>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</si>
  <si>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</si>
  <si>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</si>
  <si>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</si>
  <si>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</si>
  <si>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</si>
  <si>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</si>
  <si>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</si>
  <si>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</si>
  <si>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</si>
  <si>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</si>
  <si>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</si>
  <si>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</si>
  <si>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</si>
  <si>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</si>
  <si>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</si>
  <si>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</si>
  <si>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</si>
  <si>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</si>
  <si>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</si>
  <si>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</si>
  <si>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</si>
  <si>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</si>
  <si>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</si>
  <si>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</si>
  <si>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</si>
  <si>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</si>
  <si>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</si>
  <si>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</si>
  <si>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</si>
  <si>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</si>
  <si>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</si>
  <si>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</si>
  <si>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</si>
  <si>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</si>
  <si>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</si>
  <si>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</si>
  <si>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</si>
  <si>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</si>
  <si>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</si>
  <si>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</si>
  <si>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</si>
  <si>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</si>
  <si>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</si>
  <si>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</si>
  <si>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</si>
  <si>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</si>
  <si>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</si>
  <si>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</si>
  <si>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</si>
  <si>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</si>
  <si>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</si>
  <si>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</si>
  <si>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</si>
  <si>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</si>
  <si>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</si>
  <si>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</si>
  <si>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</si>
  <si>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</si>
  <si>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</si>
  <si>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</si>
  <si>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</si>
  <si>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</si>
  <si>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</si>
  <si>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</si>
  <si>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</si>
  <si>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</si>
  <si>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</si>
  <si>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</si>
  <si>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</si>
  <si>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</si>
  <si>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</si>
  <si>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</si>
  <si>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</si>
  <si>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</si>
  <si>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</si>
  <si>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</si>
  <si>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</si>
  <si>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</si>
  <si>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</si>
  <si>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</si>
  <si>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</si>
  <si>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</si>
  <si>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</si>
  <si>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</si>
  <si>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</si>
  <si>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</si>
  <si>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</si>
  <si>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</si>
  <si>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</si>
  <si>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</si>
  <si>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</si>
  <si>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</si>
  <si>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</si>
  <si>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</si>
  <si>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</si>
  <si>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</si>
  <si>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</si>
  <si>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</si>
  <si>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</si>
  <si>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</si>
  <si>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</si>
  <si>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</si>
  <si>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</si>
  <si>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</si>
  <si>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</si>
  <si>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</si>
  <si>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</si>
  <si>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</si>
  <si>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</si>
  <si>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</si>
  <si>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</si>
  <si>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</si>
  <si>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</si>
  <si>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</si>
  <si>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</si>
  <si>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</si>
  <si>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</si>
  <si>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</si>
  <si>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</si>
  <si>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</si>
  <si>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</si>
  <si>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</si>
  <si>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</si>
  <si>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</si>
  <si>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</si>
  <si>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</si>
  <si>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</si>
  <si>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</si>
  <si>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</si>
  <si>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</si>
  <si>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</si>
  <si>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</si>
  <si>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</si>
  <si>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</si>
  <si>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</si>
  <si>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</si>
  <si>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</si>
  <si>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</si>
  <si>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</si>
  <si>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</si>
  <si>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</si>
  <si>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</si>
  <si>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</si>
  <si>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</si>
  <si>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</si>
  <si>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</si>
  <si>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</si>
  <si>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</si>
  <si>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</si>
  <si>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</si>
  <si>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</si>
  <si>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</si>
  <si>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</si>
  <si>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</si>
  <si>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</si>
  <si>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</si>
  <si>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</si>
  <si>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</si>
  <si>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</si>
  <si>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</si>
  <si>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</si>
  <si>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</si>
  <si>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</si>
  <si>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</si>
  <si>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</si>
  <si>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</si>
  <si>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</si>
  <si>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PCM-20251114-00000407</t>
  </si>
  <si>
    <t>Team at site TS</t>
  </si>
  <si>
    <t xml:space="preserve"> PCM-20250215-00000830 </t>
  </si>
  <si>
    <t>LTE site still down and  site located in aramco area access issue need special permission</t>
  </si>
  <si>
    <t>PCM-20251114-00000395</t>
  </si>
  <si>
    <t>15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</si>
  <si>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</si>
  <si>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</si>
  <si>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</si>
  <si>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</si>
  <si>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</si>
  <si>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</si>
  <si>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</si>
  <si>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</si>
  <si>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PCM-20251114-00000196</t>
  </si>
  <si>
    <t>Minor</t>
  </si>
  <si>
    <t>Cell down due to rectifier module faulty, Module repair under arrangement, ZTE Obsolete rectifier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</si>
</sst>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0" fontId="34" fillId="0" borderId="0" xfId="0" applyFont="1"/>
    <xf numFmtId="22" fontId="21"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 totalsRowShown="0" headerRowDxfId="174" dataDxfId="173" headerRowBorderDxfId="171" tableBorderDxfId="172" totalsRowBorderDxfId="170">
  <autoFilter ref="A1:L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7" dataDxfId="156" headerRowBorderDxfId="154" tableBorderDxfId="155" totalsRowBorderDxfId="153">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9" totalsRowShown="0" headerRowDxfId="64" dataDxfId="63" headerRowBorderDxfId="61" tableBorderDxfId="62">
  <autoFilter ref="A1:L10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3" totalsRowShown="0" headerRowDxfId="48" dataDxfId="47" headerRowBorderDxfId="45" tableBorderDxfId="46" totalsRowBorderDxfId="44">
  <autoFilter ref="A1:L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4" totalsRowShown="0" headerRowDxfId="31" dataDxfId="30" headerRowBorderDxfId="28" tableBorderDxfId="29">
  <autoFilter ref="A1:L2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4" totalsRowShown="0" headerRowDxfId="15" dataDxfId="14" headerRowBorderDxfId="12" tableBorderDxfId="13">
  <autoFilter ref="A1:L1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9"/>
  <sheetViews>
    <sheetView tabSelected="1" workbookViewId="0">
      <selection activeCell="D13" sqref="D1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312.4378339120376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7" ca="1" si="0">IFERROR(NOW()-F3,"")</f>
        <v>45975.386259837964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45975.386259837964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45975.386259837964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45975.386259837964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45975.386259837964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ref="G8:G39" ca="1" si="1">IFERROR(NOW()-F8,"")</f>
        <v>45975.386259837964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45975.386259837964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45975.386259837964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45975.386259837964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45975.386259837964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45975.386259837964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45975.386259837964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45975.386259837964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45975.386259837964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45975.386259837964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45975.386259837964</v>
      </c>
      <c r="H18" s="111"/>
      <c r="I18" s="109" t="str">
        <f>IFERROR(VLOOKUP(D18,DB!A:F,6,0),"")</f>
        <v/>
      </c>
      <c r="J18" s="109" t="str">
        <f>IFERROR(VLOOKUP(D18,DB!A:G,7,0),"")</f>
        <v/>
      </c>
      <c r="K18" s="113"/>
      <c r="L18" s="114" t="str">
        <f>IFERROR(VLOOKUP(D18,DB!A:I,9,0),"")</f>
        <v/>
      </c>
    </row>
    <row r="19" spans="1:12" ht="15" customHeight="1">
      <c r="A19" s="117"/>
      <c r="B19" s="118" t="str">
        <f>IFERROR(VLOOKUP(D19,DB!A:K,11,0),"")</f>
        <v/>
      </c>
      <c r="C19" s="118"/>
      <c r="D19" s="118"/>
      <c r="E19" s="119"/>
      <c r="F19" s="120"/>
      <c r="G19" s="121">
        <f t="shared" ca="1" si="1"/>
        <v>45975.386259837964</v>
      </c>
      <c r="H19" s="120"/>
      <c r="I19" s="118" t="str">
        <f>IFERROR(VLOOKUP(D19,DB!A:F,6,0),"")</f>
        <v/>
      </c>
      <c r="J19" s="118" t="str">
        <f>IFERROR(VLOOKUP(D19,DB!A:G,7,0),"")</f>
        <v/>
      </c>
      <c r="K19" s="122"/>
      <c r="L19" s="123" t="str">
        <f>IFERROR(VLOOKUP(D19,DB!A:I,9,0),"")</f>
        <v/>
      </c>
    </row>
    <row r="20" spans="1:12" ht="15" customHeight="1">
      <c r="A20" s="150"/>
      <c r="B20" s="151" t="str">
        <f>IFERROR(VLOOKUP(D20,DB!A:K,11,0),"")</f>
        <v/>
      </c>
      <c r="C20" s="151"/>
      <c r="D20" s="151"/>
      <c r="E20" s="152"/>
      <c r="F20" s="149"/>
      <c r="G20" s="153">
        <f ca="1">IFERROR(NOW()-F20,"")</f>
        <v>45975.386259837964</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45975.386259837964</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45975.386259837964</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45975.386259837964</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45975.386259837964</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45975.386259837964</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45975.386259837964</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45975.386259837964</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45975.386259837964</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45975.386259837964</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45975.386259837964</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45975.386259837964</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45975.386259837964</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45975.386259837964</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45975.386259837964</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45975.386259837964</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45975.386259837964</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45975.386259837964</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45975.386259837964</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45975.386259837964</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45975.386259837964</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45975.386259837964</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45975.386259837964</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45975.386259837964</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45975.386259837964</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45975.386259837964</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45975.386259837964</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45975.386259837964</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45975.386259837964</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45975.386259837964</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45975.386259837964</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45975.386259837964</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45975.386259837964</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45975.386259837964</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45975.386259837964</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45975.386259837964</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45975.386259837964</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45975.386259837964</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45975.386259837964</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45975.386259837964</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45975.386259837964</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45975.386259837964</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45975.386259837964</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45975.386259837964</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45975.386259837964</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45975.386259837964</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45975.386259837964</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45975.386259837964</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45975.386259837964</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45975.386259837964</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45975.386259837964</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45975.386259837964</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45975.386259837964</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45975.386259837964</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45975.386259837964</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45975.386259837964</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45975.386259837964</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45975.386259837964</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45975.386259837964</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45975.386259837964</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45975.386259837964</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45975.386259837964</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45975.386259837964</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45975.386259837964</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45975.386259837964</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45975.386259837964</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45975.386259837964</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45975.386259837964</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45975.386259837964</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45975.386259837964</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45975.386259837964</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45975.386259837964</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45975.386259837964</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45975.386259837964</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45975.386259837964</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45975.386259837964</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45975.386259837964</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45975.386259837964</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45975.386259837964</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45975.386259837964</v>
      </c>
      <c r="H99" s="149"/>
      <c r="I99" s="151" t="str">
        <f>IFERROR(VLOOKUP(D99,DB!A:F,6,0),"")</f>
        <v/>
      </c>
      <c r="J99" s="151" t="str">
        <f>IFERROR(VLOOKUP(D99,DB!A:G,7,0),"")</f>
        <v/>
      </c>
      <c r="K99" s="154"/>
      <c r="L99" s="155" t="str">
        <f>IFERROR(VLOOKUP(D99,DB!A:I,9,0),"")</f>
        <v/>
      </c>
    </row>
  </sheetData>
  <customSheetViews>
    <customSheetView guid="{F6042A99-DD27-4453-835D-0834D95730CC}" filter="1" showAutoFilter="1">
      <pageMargins left="0" right="0" top="0" bottom="0" header="0" footer="0"/>
      <autoFilter ref="B1:M1" xr:uid="{9A8DD5CC-CAC8-4F98-9CC9-D9FAB36FD358}"/>
    </customSheetView>
  </customSheetViews>
  <dataValidations count="2">
    <dataValidation allowBlank="1" showInputMessage="1" showErrorMessage="1" sqref="E1" xr:uid="{5DBA255D-CDD9-49FB-AD3C-AF70AB4EE696}"/>
    <dataValidation type="list" allowBlank="1" showInputMessage="1" showErrorMessage="1" sqref="E2:E9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150.38642187500227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0.77997511574358214</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2</v>
      </c>
      <c r="D5" s="18" t="s">
        <v>23119</v>
      </c>
      <c r="E5" s="103" t="s">
        <v>39021</v>
      </c>
      <c r="F5" s="104">
        <v>45975.335474537038</v>
      </c>
      <c r="G5" s="105">
        <f ca="1">IFERROR(NOW()-F5,"-")</f>
        <v>5.0785300925781485E-2</v>
      </c>
      <c r="H5" s="104">
        <v>45975.328460648147</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45975.386259837964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ca="1">IFERROR(NOW()-F7,"-")</f>
        <v>45975.386259837964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45975.386259837964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s="156" customFormat="1" ht="31.5" customHeight="1">
      <c r="A9" s="102"/>
      <c r="B9" s="18" t="str">
        <f>IFERROR(VLOOKUP(D9,DB!A:K,11,0),"")</f>
        <v/>
      </c>
      <c r="C9" s="18"/>
      <c r="D9" s="18"/>
      <c r="E9" s="103"/>
      <c r="F9" s="104"/>
      <c r="G9" s="105">
        <f ca="1">IFERROR(NOW()-F9,"-")</f>
        <v>45975.386259837964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45975.386259837964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45975.386259837964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45975.386259837964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ca="1">IFERROR(NOW()-F13,"-")</f>
        <v>45975.386259837964</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8" t="str">
        <f>IFERROR(VLOOKUP(D14,DB!A:K,11,0),"")</f>
        <v/>
      </c>
      <c r="C14" s="18"/>
      <c r="D14" s="18"/>
      <c r="E14" s="103"/>
      <c r="F14" s="104"/>
      <c r="G14" s="105">
        <f ca="1">IFERROR(NOW()-F14,"-")</f>
        <v>45975.386259837964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45975.386259837964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45975.386259837964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45975.386259837964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45975.386259837964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45975.386259837964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45975.386259837964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45975.386259837964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45975.386259837964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45975.386259837964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45975.386259837964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45975.386259837964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45975.386259837964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45975.386259837964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45975.386259837964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45975.386259837964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45975.386259837964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45975.386259837964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45975.386259837964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45975.386259837964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45975.386259837964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45975.386259837964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45975.386259837964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45975.386259837964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45975.386259837964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45975.386259837964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45975.386259837964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45975.386259837964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45975.386259837964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45975.386259837964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45975.386259837964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45975.386259837964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45975.386259837964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45975.386259837964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45975.386259837964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45975.386259837964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27"/>
      <c r="B50" s="128" t="str">
        <f>IFERROR(VLOOKUP(D50,DB!A:K,11,0),"")</f>
        <v/>
      </c>
      <c r="C50" s="128"/>
      <c r="D50" s="128"/>
      <c r="E50" s="129"/>
      <c r="F50" s="130"/>
      <c r="G50" s="131">
        <f ca="1">IFERROR(NOW()-F50,"-")</f>
        <v>45975.386259837964</v>
      </c>
      <c r="H50" s="130"/>
      <c r="I50" s="128" t="str">
        <f>IFERROR(VLOOKUP(D50,DB!A:F,6,0),"")</f>
        <v/>
      </c>
      <c r="J50" s="128" t="str">
        <f>IFERROR(VLOOKUP(D50,DB!A:G,7,0),"")</f>
        <v/>
      </c>
      <c r="K50" s="132"/>
      <c r="L50" s="128" t="str">
        <f>IFERROR(VLOOKUP(D50,DB!A:I,9,0),"")</f>
        <v/>
      </c>
      <c r="M50" s="128"/>
      <c r="N50" s="128"/>
      <c r="O50" s="128"/>
      <c r="P50" s="128"/>
      <c r="Q50" s="128"/>
      <c r="R50" s="128"/>
      <c r="S50" s="128"/>
      <c r="T50" s="128"/>
      <c r="U50" s="128"/>
      <c r="V50" s="128"/>
      <c r="W50" s="128"/>
      <c r="X50" s="128"/>
      <c r="Y50" s="128"/>
      <c r="Z50" s="128"/>
      <c r="AA50" s="128"/>
      <c r="AB50" s="128"/>
      <c r="AC50" s="128"/>
      <c r="AD50" s="128"/>
      <c r="AE50" s="128"/>
      <c r="AF50" s="128"/>
      <c r="AG50" s="128"/>
      <c r="AH50" s="128"/>
      <c r="AI50" s="128"/>
      <c r="AJ50" s="128"/>
      <c r="AK50" s="128"/>
      <c r="AL50" s="128"/>
      <c r="AM50" s="128"/>
      <c r="AN50" s="128"/>
      <c r="AO50" s="128"/>
      <c r="AP50" s="128"/>
      <c r="AQ50" s="128"/>
      <c r="AR50" s="128"/>
      <c r="AS50" s="128"/>
      <c r="AT50" s="128"/>
      <c r="AU50" s="128"/>
      <c r="AV50" s="128"/>
      <c r="AW50" s="128"/>
      <c r="AX50" s="128"/>
      <c r="AY50" s="128"/>
      <c r="AZ50" s="128"/>
      <c r="BA50" s="128"/>
      <c r="BB50" s="128"/>
      <c r="BC50" s="128"/>
      <c r="BD50" s="128"/>
      <c r="BE50" s="128"/>
      <c r="BF50" s="128"/>
      <c r="BG50" s="128"/>
      <c r="BH50" s="128"/>
      <c r="BI50" s="128"/>
      <c r="BJ50" s="128"/>
      <c r="BK50" s="128"/>
      <c r="BL50" s="128"/>
      <c r="BM50" s="128"/>
      <c r="BN50" s="128"/>
      <c r="BO50" s="128"/>
      <c r="BP50" s="128"/>
      <c r="BQ50" s="128"/>
      <c r="BR50" s="128"/>
      <c r="BS50" s="128"/>
      <c r="BT50" s="128"/>
      <c r="BU50" s="128"/>
      <c r="BV50" s="128"/>
      <c r="BW50" s="128"/>
      <c r="BX50" s="128"/>
      <c r="BY50" s="128"/>
      <c r="BZ50" s="128"/>
      <c r="CA50" s="128"/>
      <c r="CB50" s="128"/>
      <c r="CC50" s="128"/>
      <c r="CD50" s="128"/>
      <c r="CE50" s="128"/>
      <c r="CF50" s="128"/>
      <c r="CG50" s="128"/>
      <c r="CH50" s="128"/>
      <c r="CI50" s="128"/>
      <c r="CJ50" s="133"/>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9"/>
  <sheetViews>
    <sheetView workbookViewId="0">
      <selection activeCell="D2" sqref="D2:D6"/>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64" ca="1" si="0">IFERROR(NOW()-F2,"-")</f>
        <v>45975.386259837964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45975.386259837964</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45975.386259837964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45975.386259837964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45975.386259837964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45975.386259837964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45975.386259837964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45975.386259837964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45975.386259837964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45975.386259837964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45975.386259837964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45975.386259837964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45975.386259837964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45975.386259837964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45975.386259837964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45975.386259837964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45975.386259837964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45975.386259837964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45975.386259837964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45975.386259837964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45975.386259837964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45975.386259837964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45975.386259837964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45975.386259837964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45975.386259837964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45975.386259837964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45975.386259837964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45975.386259837964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45975.386259837964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45975.386259837964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45975.386259837964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45975.386259837964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45975.386259837964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45975.386259837964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45975.386259837964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45975.386259837964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45975.386259837964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45975.386259837964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45975.386259837964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45975.386259837964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45975.386259837964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45975.386259837964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45975.386259837964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45975.386259837964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45975.386259837964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45975.386259837964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45975.386259837964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45975.386259837964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45975.386259837964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45975.386259837964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45975.386259837964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45975.386259837964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45975.386259837964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45975.386259837964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45975.386259837964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45975.386259837964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45975.386259837964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45975.386259837964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45975.386259837964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45975.386259837964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45975.386259837964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45975.386259837964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0"/>
        <v>45975.386259837964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ref="G65:G128" ca="1" si="1">IFERROR(NOW()-F65,"-")</f>
        <v>45975.386259837964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45975.386259837964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45975.386259837964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45975.386259837964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45975.386259837964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45975.386259837964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45975.386259837964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45975.386259837964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45975.386259837964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45975.386259837964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45975.386259837964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45975.386259837964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45975.386259837964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45975.386259837964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45975.386259837964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45975.386259837964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45975.386259837964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45975.386259837964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45975.386259837964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45975.386259837964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45975.386259837964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45975.386259837964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45975.386259837964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45975.386259837964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45975.386259837964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45975.386259837964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45975.386259837964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45975.386259837964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45975.386259837964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45975.386259837964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45975.386259837964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45975.386259837964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45975.386259837964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45975.386259837964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45975.386259837964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45975.386259837964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45975.386259837964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45975.386259837964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45975.386259837964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45975.386259837964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45975.386259837964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45975.386259837964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45975.386259837964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45975.386259837964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45975.386259837964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45975.386259837964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45975.386259837964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45975.386259837964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45975.386259837964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45975.386259837964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45975.386259837964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45975.386259837964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45975.386259837964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45975.386259837964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45975.386259837964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45975.386259837964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45975.386259837964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45975.386259837964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45975.386259837964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45975.386259837964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45975.386259837964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45975.386259837964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45975.386259837964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1"/>
        <v>45975.386259837964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ref="G129:G192" ca="1" si="2">IFERROR(NOW()-F129,"-")</f>
        <v>45975.386259837964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45975.386259837964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45975.386259837964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45975.386259837964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45975.386259837964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45975.386259837964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45975.386259837964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45975.386259837964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45975.386259837964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45975.386259837964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45975.386259837964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45975.386259837964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45975.386259837964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45975.386259837964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45975.386259837964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45975.386259837964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45975.386259837964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45975.386259837964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45975.386259837964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45975.386259837964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45975.386259837964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45975.386259837964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45975.386259837964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45975.386259837964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45975.386259837964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45975.386259837964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45975.386259837964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45975.386259837964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45975.386259837964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45975.386259837964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45975.386259837964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45975.386259837964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45975.386259837964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45975.386259837964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45975.386259837964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45975.386259837964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45975.386259837964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45975.386259837964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45975.386259837964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45975.386259837964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45975.386259837964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45975.386259837964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45975.386259837964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45975.386259837964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45975.386259837964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45975.386259837964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45975.386259837964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45975.386259837964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45975.386259837964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45975.386259837964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45975.386259837964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45975.386259837964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45975.386259837964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45975.386259837964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45975.386259837964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45975.386259837964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45975.386259837964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45975.386259837964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45975.386259837964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45975.386259837964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45975.386259837964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45975.386259837964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45975.386259837964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2"/>
        <v>45975.386259837964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ref="G193:G256" ca="1" si="3">IFERROR(NOW()-F193,"-")</f>
        <v>45975.386259837964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45975.386259837964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45975.386259837964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45975.386259837964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45975.386259837964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45975.386259837964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45975.386259837964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45975.386259837964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45975.386259837964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45975.386259837964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45975.386259837964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45975.386259837964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45975.386259837964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45975.386259837964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45975.386259837964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45975.386259837964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45975.386259837964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45975.386259837964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45975.386259837964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45975.386259837964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45975.386259837964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45975.386259837964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45975.386259837964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45975.386259837964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45975.386259837964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45975.386259837964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45975.386259837964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45975.386259837964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45975.386259837964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45975.386259837964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45975.386259837964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45975.386259837964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45975.386259837964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45975.386259837964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45975.386259837964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45975.386259837964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45975.386259837964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45975.386259837964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45975.386259837964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45975.386259837964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45975.386259837964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45975.386259837964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45975.386259837964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45975.386259837964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45975.386259837964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45975.386259837964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45975.386259837964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45975.386259837964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45975.386259837964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45975.386259837964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45975.386259837964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45975.386259837964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45975.386259837964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45975.386259837964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45975.386259837964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45975.386259837964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45975.386259837964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45975.386259837964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45975.386259837964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45975.386259837964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45975.386259837964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45975.386259837964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45975.386259837964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3"/>
        <v>45975.386259837964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ref="G257:G320" ca="1" si="4">IFERROR(NOW()-F257,"-")</f>
        <v>45975.386259837964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45975.386259837964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45975.386259837964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45975.386259837964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45975.386259837964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45975.386259837964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45975.386259837964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45975.386259837964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45975.386259837964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45975.386259837964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45975.386259837964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45975.386259837964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45975.386259837964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45975.386259837964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45975.386259837964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45975.386259837964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45975.386259837964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45975.386259837964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45975.386259837964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45975.386259837964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45975.386259837964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45975.386259837964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45975.386259837964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45975.386259837964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45975.386259837964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45975.386259837964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45975.386259837964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45975.386259837964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45975.386259837964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45975.386259837964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45975.386259837964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45975.386259837964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45975.386259837964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45975.386259837964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45975.386259837964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45975.386259837964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45975.386259837964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45975.386259837964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45975.386259837964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45975.386259837964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45975.386259837964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45975.386259837964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45975.386259837964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45975.386259837964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45975.386259837964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45975.386259837964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45975.386259837964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45975.386259837964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45975.386259837964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45975.386259837964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45975.386259837964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45975.386259837964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45975.386259837964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45975.386259837964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45975.386259837964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45975.386259837964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45975.386259837964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45975.386259837964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45975.386259837964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45975.386259837964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45975.386259837964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45975.386259837964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45975.386259837964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4"/>
        <v>45975.386259837964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ref="G321:G384" ca="1" si="5">IFERROR(NOW()-F321,"-")</f>
        <v>45975.386259837964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45975.386259837964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45975.386259837964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45975.386259837964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45975.386259837964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45975.386259837964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45975.386259837964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45975.386259837964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45975.386259837964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45975.386259837964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45975.386259837964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45975.386259837964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45975.386259837964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45975.386259837964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45975.386259837964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45975.386259837964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45975.386259837964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45975.386259837964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45975.386259837964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45975.386259837964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45975.386259837964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45975.386259837964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45975.386259837964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45975.386259837964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45975.386259837964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45975.386259837964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45975.386259837964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45975.386259837964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45975.386259837964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45975.386259837964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45975.386259837964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45975.386259837964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45975.386259837964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45975.386259837964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45975.386259837964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45975.386259837964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45975.386259837964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45975.386259837964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45975.386259837964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45975.386259837964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45975.386259837964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45975.386259837964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45975.386259837964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45975.386259837964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45975.386259837964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45975.386259837964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45975.386259837964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45975.386259837964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45975.386259837964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45975.386259837964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45975.386259837964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45975.386259837964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45975.386259837964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45975.386259837964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45975.386259837964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45975.386259837964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45975.386259837964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45975.386259837964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45975.386259837964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45975.386259837964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45975.386259837964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45975.386259837964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45975.386259837964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5"/>
        <v>45975.386259837964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ref="G385:G448" ca="1" si="6">IFERROR(NOW()-F385,"-")</f>
        <v>45975.386259837964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45975.386259837964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45975.386259837964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45975.386259837964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45975.386259837964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45975.386259837964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45975.386259837964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45975.386259837964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45975.386259837964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45975.386259837964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45975.386259837964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45975.386259837964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45975.386259837964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45975.386259837964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45975.386259837964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45975.386259837964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45975.386259837964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45975.386259837964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45975.386259837964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45975.386259837964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45975.386259837964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45975.386259837964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45975.386259837964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45975.386259837964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45975.386259837964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45975.386259837964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45975.386259837964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45975.386259837964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45975.386259837964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45975.386259837964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45975.386259837964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45975.386259837964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45975.386259837964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45975.386259837964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45975.386259837964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45975.386259837964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45975.386259837964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45975.386259837964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45975.386259837964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45975.386259837964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45975.386259837964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45975.386259837964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45975.386259837964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45975.386259837964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45975.386259837964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45975.386259837964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45975.386259837964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45975.386259837964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45975.386259837964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45975.386259837964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45975.386259837964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45975.386259837964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45975.386259837964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45975.386259837964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45975.386259837964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45975.386259837964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45975.386259837964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45975.386259837964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45975.386259837964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45975.386259837964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45975.386259837964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45975.386259837964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45975.386259837964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6"/>
        <v>45975.386259837964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ref="G449:G512" ca="1" si="7">IFERROR(NOW()-F449,"-")</f>
        <v>45975.386259837964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45975.386259837964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45975.386259837964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45975.386259837964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45975.386259837964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45975.386259837964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45975.386259837964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45975.386259837964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45975.386259837964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45975.386259837964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45975.386259837964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45975.386259837964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45975.386259837964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45975.386259837964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45975.386259837964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45975.386259837964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45975.386259837964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45975.386259837964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45975.386259837964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45975.386259837964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45975.386259837964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45975.386259837964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45975.386259837964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45975.386259837964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45975.386259837964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45975.386259837964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45975.386259837964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45975.386259837964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45975.386259837964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45975.386259837964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45975.386259837964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45975.386259837964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45975.386259837964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45975.386259837964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45975.386259837964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45975.386259837964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45975.386259837964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45975.386259837964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45975.386259837964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45975.386259837964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45975.386259837964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45975.386259837964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45975.386259837964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45975.386259837964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45975.386259837964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45975.386259837964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45975.386259837964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45975.386259837964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45975.386259837964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45975.386259837964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45975.386259837964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45975.386259837964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45975.386259837964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45975.386259837964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45975.386259837964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45975.386259837964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45975.386259837964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45975.386259837964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45975.386259837964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45975.386259837964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45975.386259837964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45975.386259837964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45975.386259837964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7"/>
        <v>45975.386259837964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ref="G513:G576" ca="1" si="8">IFERROR(NOW()-F513,"-")</f>
        <v>45975.386259837964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45975.386259837964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45975.386259837964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45975.386259837964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45975.386259837964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45975.386259837964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45975.386259837964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45975.386259837964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45975.386259837964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45975.386259837964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45975.386259837964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45975.386259837964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45975.386259837964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45975.386259837964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45975.386259837964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45975.386259837964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45975.386259837964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45975.386259837964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45975.386259837964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45975.386259837964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45975.386259837964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45975.386259837964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45975.386259837964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45975.386259837964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45975.386259837964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45975.386259837964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45975.386259837964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45975.386259837964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45975.386259837964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45975.386259837964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45975.386259837964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45975.386259837964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45975.386259837964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45975.386259837964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45975.386259837964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45975.386259837964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45975.386259837964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45975.386259837964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45975.386259837964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45975.386259837964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45975.386259837964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45975.386259837964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45975.386259837964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45975.386259837964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45975.386259837964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45975.386259837964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45975.386259837964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45975.386259837964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45975.386259837964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45975.386259837964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45975.386259837964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45975.386259837964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45975.386259837964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45975.386259837964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45975.386259837964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45975.386259837964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45975.386259837964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45975.386259837964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45975.386259837964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45975.386259837964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45975.386259837964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45975.386259837964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45975.386259837964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8"/>
        <v>45975.386259837964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ref="G577:G640" ca="1" si="9">IFERROR(NOW()-F577,"-")</f>
        <v>45975.386259837964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45975.386259837964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45975.386259837964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45975.386259837964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45975.386259837964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45975.386259837964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45975.386259837964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45975.386259837964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45975.386259837964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45975.386259837964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45975.386259837964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45975.386259837964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45975.386259837964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45975.386259837964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45975.386259837964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45975.386259837964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45975.386259837964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45975.386259837964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45975.386259837964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45975.386259837964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45975.386259837964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45975.386259837964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45975.386259837964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45975.386259837964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45975.386259837964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45975.386259837964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45975.386259837964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45975.386259837964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45975.386259837964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45975.386259837964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45975.386259837964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45975.386259837964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45975.386259837964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45975.386259837964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45975.386259837964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45975.386259837964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45975.386259837964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45975.386259837964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45975.386259837964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45975.386259837964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45975.386259837964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45975.386259837964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45975.386259837964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45975.386259837964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45975.386259837964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45975.386259837964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45975.386259837964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45975.386259837964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45975.386259837964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45975.386259837964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45975.386259837964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45975.386259837964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45975.386259837964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45975.386259837964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45975.386259837964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45975.386259837964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45975.386259837964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45975.386259837964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45975.386259837964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45975.386259837964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45975.386259837964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45975.386259837964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45975.386259837964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9"/>
        <v>45975.386259837964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ref="G641:G704" ca="1" si="10">IFERROR(NOW()-F641,"-")</f>
        <v>45975.386259837964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45975.386259837964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45975.386259837964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45975.386259837964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45975.386259837964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45975.386259837964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45975.386259837964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45975.386259837964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45975.386259837964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45975.386259837964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45975.386259837964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45975.386259837964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45975.386259837964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45975.386259837964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45975.386259837964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45975.386259837964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45975.386259837964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45975.386259837964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45975.386259837964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45975.386259837964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45975.386259837964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45975.386259837964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45975.386259837964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45975.386259837964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45975.386259837964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45975.386259837964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45975.386259837964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45975.386259837964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45975.386259837964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45975.386259837964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45975.386259837964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45975.386259837964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45975.386259837964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45975.386259837964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45975.386259837964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45975.386259837964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45975.386259837964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45975.386259837964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45975.386259837964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45975.386259837964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45975.386259837964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45975.386259837964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45975.386259837964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45975.386259837964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45975.386259837964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45975.386259837964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45975.386259837964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45975.386259837964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45975.386259837964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45975.386259837964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45975.386259837964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45975.386259837964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45975.386259837964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45975.386259837964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45975.386259837964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45975.386259837964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45975.386259837964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45975.386259837964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45975.386259837964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45975.386259837964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45975.386259837964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45975.386259837964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45975.386259837964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0"/>
        <v>45975.386259837964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ref="G705:G768" ca="1" si="11">IFERROR(NOW()-F705,"-")</f>
        <v>45975.386259837964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45975.386259837964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45975.386259837964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45975.386259837964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45975.386259837964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45975.386259837964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45975.386259837964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45975.386259837964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45975.386259837964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45975.386259837964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45975.386259837964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45975.386259837964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45975.386259837964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45975.386259837964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45975.386259837964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45975.386259837964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45975.386259837964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45975.386259837964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45975.386259837964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45975.386259837964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45975.386259837964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45975.386259837964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45975.386259837964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45975.386259837964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45975.386259837964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45975.386259837964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45975.386259837964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45975.386259837964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45975.386259837964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45975.386259837964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45975.386259837964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45975.386259837964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45975.386259837964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45975.386259837964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45975.386259837964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45975.386259837964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45975.386259837964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45975.386259837964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45975.386259837964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45975.386259837964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45975.386259837964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45975.386259837964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45975.386259837964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45975.386259837964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45975.386259837964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45975.386259837964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45975.386259837964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45975.386259837964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45975.386259837964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45975.386259837964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45975.386259837964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45975.386259837964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45975.386259837964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45975.386259837964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45975.386259837964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45975.386259837964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45975.386259837964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45975.386259837964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45975.386259837964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45975.386259837964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45975.386259837964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45975.386259837964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45975.386259837964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1"/>
        <v>45975.386259837964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ref="G769:G832" ca="1" si="12">IFERROR(NOW()-F769,"-")</f>
        <v>45975.386259837964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45975.386259837964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45975.386259837964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45975.386259837964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45975.386259837964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45975.386259837964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45975.386259837964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45975.386259837964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45975.386259837964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45975.386259837964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45975.386259837964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45975.386259837964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45975.386259837964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45975.386259837964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45975.386259837964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45975.386259837964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45975.386259837964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45975.386259837964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45975.386259837964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45975.386259837964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45975.386259837964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45975.386259837964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45975.386259837964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45975.386259837964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45975.386259837964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45975.386259837964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45975.386259837964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45975.386259837964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45975.386259837964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45975.386259837964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45975.386259837964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45975.386259837964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45975.386259837964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45975.386259837964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45975.386259837964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45975.386259837964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45975.386259837964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45975.386259837964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45975.386259837964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45975.386259837964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45975.386259837964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45975.386259837964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45975.386259837964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45975.386259837964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45975.386259837964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45975.386259837964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45975.386259837964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45975.386259837964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45975.386259837964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45975.386259837964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45975.386259837964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45975.386259837964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45975.386259837964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45975.386259837964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45975.386259837964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45975.386259837964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45975.386259837964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45975.386259837964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45975.386259837964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45975.386259837964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45975.386259837964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45975.386259837964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45975.386259837964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2"/>
        <v>45975.386259837964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ref="G833:G896" ca="1" si="13">IFERROR(NOW()-F833,"-")</f>
        <v>45975.386259837964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45975.386259837964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45975.386259837964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45975.386259837964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45975.386259837964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45975.386259837964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45975.386259837964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45975.386259837964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45975.386259837964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45975.386259837964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45975.386259837964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45975.386259837964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45975.386259837964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45975.386259837964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45975.386259837964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45975.386259837964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45975.386259837964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45975.386259837964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45975.386259837964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45975.386259837964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45975.386259837964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45975.386259837964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45975.386259837964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45975.386259837964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45975.386259837964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45975.386259837964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45975.386259837964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45975.386259837964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45975.386259837964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45975.386259837964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45975.386259837964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45975.386259837964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45975.386259837964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45975.386259837964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45975.386259837964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45975.386259837964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45975.386259837964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45975.386259837964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45975.386259837964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45975.386259837964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45975.386259837964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45975.386259837964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45975.386259837964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45975.386259837964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45975.386259837964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45975.386259837964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45975.386259837964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45975.386259837964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45975.386259837964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45975.386259837964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45975.386259837964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45975.386259837964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45975.386259837964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45975.386259837964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45975.386259837964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45975.386259837964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45975.386259837964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45975.386259837964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45975.386259837964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45975.386259837964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45975.386259837964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45975.386259837964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45975.386259837964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3"/>
        <v>45975.386259837964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ref="G897:G960" ca="1" si="14">IFERROR(NOW()-F897,"-")</f>
        <v>45975.386259837964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45975.386259837964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45975.386259837964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45975.386259837964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45975.386259837964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45975.386259837964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45975.386259837964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45975.386259837964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45975.386259837964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45975.386259837964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45975.386259837964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45975.386259837964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45975.386259837964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45975.386259837964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45975.386259837964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45975.386259837964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45975.386259837964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45975.386259837964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45975.386259837964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45975.386259837964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45975.386259837964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45975.386259837964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45975.386259837964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45975.386259837964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45975.386259837964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45975.386259837964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45975.386259837964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45975.386259837964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45975.386259837964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45975.386259837964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45975.386259837964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45975.386259837964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45975.386259837964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45975.386259837964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45975.386259837964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45975.386259837964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45975.386259837964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45975.386259837964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45975.386259837964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45975.386259837964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45975.386259837964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45975.386259837964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45975.386259837964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45975.386259837964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45975.386259837964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45975.386259837964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45975.386259837964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45975.386259837964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45975.386259837964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45975.386259837964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45975.386259837964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45975.386259837964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45975.386259837964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45975.386259837964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45975.386259837964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45975.386259837964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45975.386259837964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45975.386259837964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45975.386259837964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45975.386259837964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45975.386259837964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45975.386259837964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45975.386259837964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4"/>
        <v>45975.386259837964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ref="G961:G1024" ca="1" si="15">IFERROR(NOW()-F961,"-")</f>
        <v>45975.386259837964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45975.386259837964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45975.386259837964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45975.386259837964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45975.386259837964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45975.386259837964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45975.386259837964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45975.386259837964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45975.386259837964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45975.386259837964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45975.386259837964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45975.386259837964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45975.386259837964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45975.386259837964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45975.386259837964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45975.386259837964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45975.386259837964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45975.386259837964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45975.386259837964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45975.386259837964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45975.386259837964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45975.386259837964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45975.386259837964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45975.386259837964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45975.386259837964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45975.386259837964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45975.386259837964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45975.386259837964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45975.386259837964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45975.386259837964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45975.386259837964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45975.386259837964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45975.386259837964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45975.386259837964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45975.386259837964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45975.386259837964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45975.386259837964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45975.386259837964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45975.386259837964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45975.386259837964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45975.386259837964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45975.386259837964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45975.386259837964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45975.386259837964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45975.386259837964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45975.386259837964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45975.386259837964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45975.386259837964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45975.386259837964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45975.386259837964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45975.386259837964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45975.386259837964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45975.386259837964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45975.386259837964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45975.386259837964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45975.386259837964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45975.386259837964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45975.386259837964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45975.386259837964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45975.386259837964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45975.386259837964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45975.386259837964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5"/>
        <v>45975.386259837964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5"/>
        <v>45975.386259837964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ref="G1025:G1039" ca="1" si="16">IFERROR(NOW()-F1025,"-")</f>
        <v>45975.386259837964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45975.386259837964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45975.386259837964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45975.386259837964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45975.386259837964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45975.386259837964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45975.386259837964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45975.386259837964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45975.386259837964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45975.386259837964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45975.386259837964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45975.386259837964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45975.386259837964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45975.386259837964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45975.386259837964</v>
      </c>
      <c r="H1039" s="22"/>
      <c r="I1039" s="19" t="str">
        <f>IFERROR(VLOOKUP(D1039,DB!A:F,6,0),"")</f>
        <v/>
      </c>
      <c r="J1039" s="18" t="str">
        <f>IFERROR(VLOOKUP(D1039,DB!A:G,7,0),"")</f>
        <v/>
      </c>
      <c r="K1039" s="45"/>
      <c r="L1039" s="23" t="str">
        <f>IFERROR(VLOOKUP(D1039,DB!A:I,9,0),"")</f>
        <v/>
      </c>
    </row>
  </sheetData>
  <dataValidations count="2">
    <dataValidation allowBlank="1" showInputMessage="1" showErrorMessage="1" sqref="E1" xr:uid="{5914219A-CB83-432D-936A-CC0CB6F3982A}"/>
    <dataValidation type="list" allowBlank="1" showInputMessage="1" showErrorMessage="1" sqref="E2:E10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271.90554224536754</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31284</v>
      </c>
      <c r="E3" s="95" t="s">
        <v>39021</v>
      </c>
      <c r="F3" s="96">
        <v>45975.324305555558</v>
      </c>
      <c r="G3" s="97">
        <f ca="1">IFERROR(NOW()-F3,"")</f>
        <v>6.1954282406077255E-2</v>
      </c>
      <c r="H3" s="96">
        <v>45975.308518518519</v>
      </c>
      <c r="I3" s="135" t="str">
        <f>IFERROR(VLOOKUP(D3,DB!A:F,6,0),"")</f>
        <v>SCECO</v>
      </c>
      <c r="J3" s="135" t="str">
        <f>IFERROR(VLOOKUP(D3,DB!A:G,7,0),"")</f>
        <v>Weak</v>
      </c>
      <c r="K3" s="98" t="s">
        <v>39112</v>
      </c>
      <c r="L3" s="92" t="str">
        <f>IFERROR(VLOOKUP(D3,DB!A:I,9,0),"")</f>
        <v>Latis</v>
      </c>
    </row>
    <row r="4" spans="1:16" ht="15" customHeight="1">
      <c r="A4" s="135"/>
      <c r="B4" s="135" t="str">
        <f>IFERROR(VLOOKUP(D4,DB!A:K,11,0),"")</f>
        <v/>
      </c>
      <c r="C4" s="94"/>
      <c r="D4" s="92"/>
      <c r="E4" s="95"/>
      <c r="F4" s="96"/>
      <c r="G4" s="97">
        <f ca="1">IFERROR(NOW()-F4,"")</f>
        <v>45975.386259837964</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45975.386259837964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45975.386259837964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45975.386259837964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45975.386259837964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45975.386259837964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45975.386259837964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45975.386259837964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45975.386259837964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45975.386259837964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45975.386259837964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45975.386259837964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45975.386259837964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45975.386259837964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45975.386259837964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45975.386259837964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45975.386259837964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45975.386259837964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45975.386259837964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45975.386259837964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45975.386259837964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45975.386259837964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45975.386259837964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45975.386259837964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45975.386259837964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45975.386259837964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45975.386259837964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45975.386259837964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45975.386259837964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45975.386259837964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45975.386259837964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45975.386259837964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45975.386259837964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45975.386259837964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45975.386259837964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45975.386259837964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45975.386259837964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45975.386259837964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45975.386259837964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45975.386259837964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45975.386259837964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45975.386259837964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45975.386259837964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45975.386259837964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45975.386259837964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45975.386259837964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45975.386259837964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45975.386259837964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45975.386259837964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45975.386259837964</v>
      </c>
      <c r="H53" s="96"/>
      <c r="I53" s="135" t="str">
        <f>IFERROR(VLOOKUP(D53,DB!A:F,6,0),"")</f>
        <v/>
      </c>
      <c r="J53" s="135" t="str">
        <f>IFERROR(VLOOKUP(D53,DB!A:G,7,0),"")</f>
        <v/>
      </c>
      <c r="K53" s="98"/>
      <c r="L53" s="92" t="str">
        <f>IFERROR(VLOOKUP(D53,DB!A:I,9,0),"")</f>
        <v/>
      </c>
    </row>
  </sheetData>
  <dataValidations count="2">
    <dataValidation allowBlank="1" showInputMessage="1" showErrorMessage="1" sqref="E1" xr:uid="{A4F81451-56CC-4543-9497-104C4E44EE4B}"/>
    <dataValidation type="list" allowBlank="1" showInputMessage="1" showErrorMessage="1" sqref="E2:E5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4"/>
  <sheetViews>
    <sheetView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83.554199652775424</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49.197382523147098</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 ca="1" si="1">IFERROR(NOW()-F4,"")</f>
        <v>26.72514872685133</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4"/>
      <c r="G6" s="126">
        <f t="shared" ref="G6:G67" ca="1" si="2">IFERROR(NOW()-F6,"")</f>
        <v>45975.386259837964</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45975.386259837964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45975.386259837964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45975.386259837964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45975.386259837964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45975.386259837964</v>
      </c>
      <c r="H11" s="125"/>
      <c r="I11" s="124" t="str">
        <f>IFERROR(VLOOKUP(D11,DB!A:F,6,0),"")</f>
        <v/>
      </c>
      <c r="J11" s="124" t="str">
        <f>IFERROR(VLOOKUP(D11,DB!A:G,7,0),"")</f>
        <v/>
      </c>
      <c r="K11" s="124"/>
      <c r="L11" s="124" t="str">
        <f>IFERROR(VLOOKUP(D11,DB!A:I,9,0),"")</f>
        <v/>
      </c>
    </row>
    <row r="12" spans="1:13">
      <c r="A12" s="124"/>
      <c r="B12" s="124" t="str">
        <f>IFERROR(VLOOKUP(D12,DB!A:K,11,0),"")</f>
        <v/>
      </c>
      <c r="C12" s="124"/>
      <c r="D12"/>
      <c r="E12" s="124"/>
      <c r="F12" s="124"/>
      <c r="G12" s="126">
        <f t="shared" ca="1" si="2"/>
        <v>45975.386259837964</v>
      </c>
      <c r="H12" s="125"/>
      <c r="I12" s="124" t="str">
        <f>IFERROR(VLOOKUP(D12,DB!A:F,6,0),"")</f>
        <v/>
      </c>
      <c r="J12" s="124" t="str">
        <f>IFERROR(VLOOKUP(D12,DB!A:G,7,0),"")</f>
        <v/>
      </c>
      <c r="K12" s="124"/>
      <c r="L12" s="124" t="str">
        <f>IFERROR(VLOOKUP(D12,DB!A:I,9,0),"")</f>
        <v/>
      </c>
    </row>
    <row r="13" spans="1:13">
      <c r="A13" s="124"/>
      <c r="B13" s="124" t="str">
        <f>IFERROR(VLOOKUP(D13,DB!A:K,11,0),"")</f>
        <v/>
      </c>
      <c r="C13" s="124"/>
      <c r="D13" s="157"/>
      <c r="E13" s="124"/>
      <c r="F13" s="124"/>
      <c r="G13" s="126">
        <f t="shared" ca="1" si="2"/>
        <v>45975.386259837964</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2"/>
        <v>45975.386259837964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45975.386259837964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45975.386259837964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45975.386259837964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45975.386259837964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45975.386259837964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45975.386259837964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45975.386259837964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45975.386259837964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45975.386259837964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45975.386259837964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45975.386259837964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45975.386259837964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45975.386259837964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45975.386259837964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45975.386259837964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45975.386259837964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45975.386259837964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45975.386259837964</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45975.386259837964</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45975.386259837964</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45975.386259837964</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45975.386259837964</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45975.386259837964</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45975.386259837964</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45975.386259837964</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45975.386259837964</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45975.386259837964</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45975.386259837964</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45975.386259837964</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45975.386259837964</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45975.386259837964</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45975.386259837964</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45975.386259837964</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45975.386259837964</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45975.386259837964</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45975.386259837964</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45975.386259837964</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45975.386259837964</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45975.386259837964</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45975.386259837964</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45975.386259837964</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45975.386259837964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45975.386259837964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45975.386259837964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45975.386259837964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45975.386259837964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2"/>
        <v>45975.386259837964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2"/>
        <v>45975.386259837964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2"/>
        <v>45975.386259837964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45975.386259837964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45975.386259837964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45975.386259837964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45975.386259837964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ref="G68:G131" ca="1" si="3">IFERROR(NOW()-F68,"")</f>
        <v>45975.386259837964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45975.386259837964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45975.386259837964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45975.386259837964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45975.386259837964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45975.386259837964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45975.386259837964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45975.386259837964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45975.386259837964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45975.386259837964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45975.386259837964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45975.386259837964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45975.386259837964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45975.386259837964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45975.386259837964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45975.386259837964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45975.386259837964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45975.386259837964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45975.386259837964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45975.386259837964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45975.386259837964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45975.386259837964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45975.386259837964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45975.386259837964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45975.386259837964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45975.386259837964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45975.386259837964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45975.386259837964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45975.386259837964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45975.386259837964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45975.386259837964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45975.386259837964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45975.386259837964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45975.386259837964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45975.386259837964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45975.386259837964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45975.386259837964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45975.386259837964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45975.386259837964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45975.386259837964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45975.386259837964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45975.386259837964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45975.386259837964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45975.386259837964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45975.386259837964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45975.386259837964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45975.386259837964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45975.386259837964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45975.386259837964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45975.386259837964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45975.386259837964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45975.386259837964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45975.386259837964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45975.386259837964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45975.386259837964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45975.386259837964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45975.386259837964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45975.386259837964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45975.386259837964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45975.386259837964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45975.386259837964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45975.386259837964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45975.386259837964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45975.386259837964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ref="G132:G195" ca="1" si="4">IFERROR(NOW()-F132,"")</f>
        <v>45975.386259837964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45975.386259837964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45975.386259837964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45975.386259837964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45975.386259837964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45975.386259837964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45975.386259837964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45975.386259837964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45975.386259837964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45975.386259837964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45975.386259837964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45975.386259837964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45975.386259837964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45975.386259837964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45975.386259837964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45975.386259837964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45975.386259837964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45975.386259837964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45975.386259837964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45975.386259837964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45975.386259837964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45975.386259837964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45975.386259837964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45975.386259837964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45975.386259837964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45975.386259837964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45975.386259837964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45975.386259837964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45975.386259837964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45975.386259837964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45975.386259837964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45975.386259837964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45975.386259837964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45975.386259837964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45975.386259837964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45975.386259837964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45975.386259837964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45975.386259837964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45975.386259837964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45975.386259837964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45975.386259837964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45975.386259837964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45975.386259837964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45975.386259837964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45975.386259837964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45975.386259837964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45975.386259837964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45975.386259837964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45975.386259837964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45975.386259837964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45975.386259837964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45975.386259837964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45975.386259837964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45975.386259837964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45975.386259837964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45975.386259837964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45975.386259837964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45975.386259837964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45975.386259837964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45975.386259837964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45975.386259837964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45975.386259837964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45975.386259837964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45975.386259837964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ref="G196:G259" ca="1" si="5">IFERROR(NOW()-F196,"")</f>
        <v>45975.386259837964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45975.386259837964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45975.386259837964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45975.386259837964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45975.386259837964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45975.386259837964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45975.386259837964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45975.386259837964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45975.386259837964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45975.386259837964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45975.386259837964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45975.386259837964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45975.386259837964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45975.386259837964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45975.386259837964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45975.386259837964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45975.386259837964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45975.386259837964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45975.386259837964</v>
      </c>
      <c r="H214" s="124"/>
      <c r="I214" s="124" t="str">
        <f>IFERROR(VLOOKUP(D214,DB!A:F,6,0),"")</f>
        <v/>
      </c>
      <c r="J214" s="124" t="str">
        <f>IFERROR(VLOOKUP(D214,DB!A:G,7,0),"")</f>
        <v/>
      </c>
      <c r="K214" s="124"/>
      <c r="L214" s="124" t="str">
        <f>IFERROR(VLOOKUP(D214,DB!A:I,9,0),"")</f>
        <v/>
      </c>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sheetData>
  <dataValidations count="2">
    <dataValidation allowBlank="1" showInputMessage="1" showErrorMessage="1" sqref="E1" xr:uid="{920C6338-E771-4DAE-8C89-92A9093EA4DE}"/>
    <dataValidation type="list" allowBlank="1" showInputMessage="1" showErrorMessage="1" sqref="E2:E2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4"/>
  <sheetViews>
    <sheetView workbookViewId="0">
      <selection activeCell="D4" sqref="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39121</v>
      </c>
      <c r="B2" s="141" t="str">
        <f>IFERROR(VLOOKUP(D2,DB!A:K,11,0),"")</f>
        <v>R6</v>
      </c>
      <c r="C2" s="142">
        <v>1</v>
      </c>
      <c r="D2" s="141" t="s">
        <v>35357</v>
      </c>
      <c r="E2" s="124" t="s">
        <v>39122</v>
      </c>
      <c r="F2" s="158">
        <v>45975.140439814815</v>
      </c>
      <c r="G2" s="75">
        <f ca="1">IFERROR(NOW()-F2,"-")</f>
        <v>0.24582002314855345</v>
      </c>
      <c r="H2" s="143">
        <v>45975.150659722225</v>
      </c>
      <c r="I2" s="141" t="str">
        <f>IFERROR(VLOOKUP(D2,DB!A:F,6,0),"")</f>
        <v>SCECO</v>
      </c>
      <c r="J2" s="141" t="str">
        <f>IFERROR(VLOOKUP(D2,DB!A:G,7,0),"")</f>
        <v>Dead</v>
      </c>
      <c r="K2" s="144" t="s">
        <v>39123</v>
      </c>
      <c r="L2" s="145" t="str">
        <f>IFERROR(VLOOKUP(D2,DB!A:I,9,0),"")</f>
        <v>Latis</v>
      </c>
    </row>
    <row r="3" spans="1:16382" ht="31.5" customHeight="1">
      <c r="A3" s="140"/>
      <c r="B3" s="141" t="str">
        <f>IFERROR(VLOOKUP(D3,DB!A:K,11,0),"")</f>
        <v/>
      </c>
      <c r="C3" s="142"/>
      <c r="D3" s="141"/>
      <c r="E3" s="124"/>
      <c r="F3"/>
      <c r="G3" s="75">
        <f ca="1">IFERROR(NOW()-F3,"-")</f>
        <v>45975.386259837964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ref="G2:G36" ca="1" si="0">IFERROR(NOW()-F4,"-")</f>
        <v>45975.386259837964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45975.386259837964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45975.386259837964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45975.386259837964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45975.386259837964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45975.386259837964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45975.386259837964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45975.386259837964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45975.386259837964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45975.386259837964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45975.386259837964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45975.386259837964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45975.386259837964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45975.386259837964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45975.386259837964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45975.386259837964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45975.386259837964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45975.386259837964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45975.386259837964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45975.386259837964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45975.386259837964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45975.386259837964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45975.386259837964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45975.386259837964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45975.386259837964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45975.386259837964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45975.386259837964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45975.386259837964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45975.386259837964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45975.386259837964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45975.386259837964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45975.386259837964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45975.386259837964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ref="G37:G100" ca="1" si="1">IFERROR(NOW()-F37,"-")</f>
        <v>45975.386259837964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45975.386259837964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45975.386259837964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45975.386259837964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45975.386259837964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45975.386259837964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45975.386259837964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45975.386259837964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45975.386259837964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45975.386259837964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45975.386259837964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45975.386259837964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45975.386259837964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45975.386259837964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45975.386259837964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45975.386259837964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45975.386259837964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45975.386259837964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45975.386259837964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45975.386259837964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45975.386259837964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45975.386259837964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45975.386259837964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45975.386259837964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45975.386259837964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45975.386259837964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45975.386259837964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45975.386259837964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45975.386259837964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45975.386259837964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45975.386259837964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45975.386259837964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45975.386259837964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45975.386259837964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45975.386259837964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45975.386259837964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45975.386259837964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45975.386259837964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45975.386259837964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45975.386259837964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45975.386259837964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45975.386259837964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45975.386259837964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45975.386259837964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45975.386259837964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45975.386259837964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45975.386259837964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45975.386259837964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45975.386259837964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45975.386259837964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45975.386259837964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45975.386259837964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45975.386259837964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45975.386259837964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45975.386259837964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45975.386259837964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45975.386259837964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45975.386259837964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45975.386259837964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45975.386259837964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45975.386259837964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45975.386259837964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45975.386259837964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45975.386259837964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ref="G101:G134" ca="1" si="2">IFERROR(NOW()-F101,"-")</f>
        <v>45975.386259837964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45975.386259837964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45975.386259837964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45975.386259837964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45975.386259837964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45975.386259837964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45975.386259837964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45975.386259837964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45975.386259837964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45975.386259837964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45975.386259837964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45975.386259837964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45975.386259837964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45975.386259837964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45975.386259837964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45975.386259837964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45975.386259837964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45975.386259837964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45975.386259837964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45975.386259837964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45975.386259837964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45975.386259837964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45975.386259837964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45975.386259837964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45975.386259837964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45975.386259837964</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45975.386259837964</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45975.386259837964</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45975.386259837964</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45975.386259837964</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45975.386259837964</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45975.386259837964</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45975.386259837964</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45975.386259837964</v>
      </c>
      <c r="H134" s="143"/>
      <c r="I134" s="141" t="str">
        <f>IFERROR(VLOOKUP(D134,DB!A:F,6,0),"")</f>
        <v/>
      </c>
      <c r="J134" s="141" t="str">
        <f>IFERROR(VLOOKUP(D134,DB!A:G,7,0),"")</f>
        <v/>
      </c>
      <c r="K134" s="144"/>
      <c r="L134" s="145" t="str">
        <f>IFERROR(VLOOKUP(D134,DB!A:I,9,0),"")</f>
        <v/>
      </c>
    </row>
  </sheetData>
  <dataValidations count="2">
    <dataValidation allowBlank="1" showInputMessage="1" showErrorMessage="1" sqref="E1" xr:uid="{9E1BC488-8814-4F8A-8DBE-742B3278AB71}"/>
    <dataValidation type="list" allowBlank="1" showInputMessage="1" showErrorMessage="1" sqref="E3:E1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2025-11-14T06:18:38Z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