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512" documentId="13_ncr:1_{F6CB121F-512D-4AA6-A0C1-0FB36C537598}" xr6:coauthVersionLast="47" xr6:coauthVersionMax="47" xr10:uidLastSave="{9E526123-D8DC-4422-B220-02D2C75EDD4A}"/>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I4" i="4"/>
  <c r="J4" i="4"/>
  <c r="I5" i="4"/>
  <c r="J5" i="4"/>
  <c r="I6" i="4"/>
  <c r="J6" i="4"/>
  <c r="I7" i="4"/>
  <c r="J7" i="4"/>
  <c r="I8" i="4"/>
  <c r="J8" i="4"/>
  <c r="I9" i="4"/>
  <c r="J9" i="4"/>
  <c r="I10" i="4"/>
  <c r="J10" i="4"/>
  <c r="I11" i="4"/>
  <c r="J11" i="4"/>
  <c r="B3" i="4"/>
  <c r="I3" i="4"/>
  <c r="J3" i="4"/>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L3" i="1"/>
  <c r="L4" i="1"/>
  <c r="L5" i="1"/>
  <c r="L6" i="1"/>
  <c r="J3" i="1"/>
  <c r="J4" i="1"/>
  <c r="J5" i="1"/>
  <c r="J6" i="1"/>
  <c r="I3" i="1"/>
  <c r="I4" i="1"/>
  <c r="I5" i="1"/>
  <c r="I6" i="1"/>
  <c r="G3" i="1"/>
  <c r="G4" i="1"/>
  <c r="G5" i="1"/>
  <c r="G6" i="1"/>
  <c r="B3" i="1"/>
  <c r="B4" i="1"/>
  <c r="B5" i="1"/>
  <c r="B6"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8" i="2"/>
  <c r="G8" i="2"/>
  <c r="I8" i="2"/>
  <c r="J8" i="2"/>
  <c r="L8" i="2"/>
  <c r="B5" i="2"/>
  <c r="G5" i="2"/>
  <c r="I5" i="2"/>
  <c r="J5" i="2"/>
  <c r="L5" i="2"/>
  <c r="B6" i="2"/>
  <c r="G6" i="2"/>
  <c r="I6" i="2"/>
  <c r="J6" i="2"/>
  <c r="L6" i="2"/>
  <c r="B7" i="2"/>
  <c r="G7" i="2"/>
  <c r="I7" i="2"/>
  <c r="J7" i="2"/>
  <c r="L7"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<sst xmlns="http://schemas.openxmlformats.org/spreadsheetml/2006/main" count="179022" uniqueCount="39105">
  <si>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</si>
  <si>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</si>
  <si>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</si>
  <si>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</si>
  <si>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</si>
  <si>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</si>
  <si>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</si>
  <si>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</si>
  <si>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</si>
  <si>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</si>
  <si>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</si>
  <si>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</si>
  <si>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</si>
  <si>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</si>
  <si>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</si>
  <si>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</si>
  <si>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</si>
  <si>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</si>
  <si>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</si>
  <si>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</si>
  <si>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</si>
  <si>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</si>
  <si>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</si>
  <si>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</si>
  <si>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</si>
  <si>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</si>
  <si>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</si>
  <si>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</si>
  <si>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</si>
  <si>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</si>
  <si>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</si>
  <si>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</si>
  <si>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</si>
  <si>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</si>
  <si>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</si>
  <si>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</si>
  <si>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</si>
  <si>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</si>
  <si>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</si>
  <si>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</si>
  <si>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</si>
  <si>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</si>
  <si>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</si>
  <si>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</si>
  <si>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</si>
  <si>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</si>
  <si>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</si>
  <si>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</si>
  <si>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</si>
  <si>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</si>
  <si>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</si>
  <si>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</si>
  <si>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</si>
  <si>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</si>
  <si>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</si>
  <si>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</si>
  <si>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</si>
  <si>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</si>
  <si>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</si>
  <si>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</si>
  <si>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</si>
  <si>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</si>
  <si>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</si>
  <si>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</si>
  <si>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</si>
  <si>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</si>
  <si>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</si>
  <si>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</si>
  <si>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</si>
  <si>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</si>
  <si>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</si>
  <si>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</si>
  <si>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</si>
  <si>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</si>
  <si>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</si>
  <si>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</si>
  <si>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</si>
  <si>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</si>
  <si>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</si>
  <si>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</si>
  <si>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</si>
  <si>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</si>
  <si>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</si>
  <si>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</si>
  <si>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</si>
  <si>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</si>
  <si>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</si>
  <si>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</si>
  <si>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</si>
  <si>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</si>
  <si>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</si>
  <si>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</si>
  <si>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</si>
  <si>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</si>
  <si>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</si>
  <si>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</si>
  <si>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</si>
  <si>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</si>
  <si>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</si>
  <si>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</si>
  <si>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</si>
  <si>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</si>
  <si>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</si>
  <si>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</si>
  <si>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</si>
  <si>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</si>
  <si>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</si>
  <si>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</si>
  <si>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</si>
  <si>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</si>
  <si>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</si>
  <si>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</si>
  <si>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</si>
  <si>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</si>
  <si>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</si>
  <si>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</si>
  <si>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</si>
  <si>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</si>
  <si>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</si>
  <si>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</si>
  <si>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</si>
  <si>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</si>
  <si>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</si>
  <si>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</si>
  <si>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</si>
  <si>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</si>
  <si>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</si>
  <si>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</si>
  <si>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</si>
  <si>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</si>
  <si>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</si>
  <si>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</si>
  <si>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</si>
  <si>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</si>
  <si>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</si>
  <si>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</si>
  <si>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</si>
  <si>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</si>
  <si>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</si>
  <si>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</si>
  <si>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</si>
  <si>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</si>
  <si>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</si>
  <si>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</si>
  <si>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</si>
  <si>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</si>
  <si>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</si>
  <si>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</si>
  <si>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</si>
  <si>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</si>
  <si>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</si>
  <si>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</si>
  <si>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</si>
  <si>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</si>
  <si>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</si>
  <si>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</si>
  <si>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</si>
  <si>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</si>
  <si>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</si>
  <si>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</si>
  <si>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</si>
  <si>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</si>
  <si>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</si>
  <si>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</si>
  <si>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</si>
  <si>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</si>
  <si>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</si>
  <si>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</si>
  <si>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</si>
  <si>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</si>
  <si>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</si>
  <si>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</si>
  <si>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</si>
  <si>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</si>
  <si>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</si>
  <si>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</si>
  <si>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</si>
  <si>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</si>
  <si>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</si>
  <si>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</si>
  <si>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</si>
  <si>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</si>
  <si>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</si>
  <si>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</si>
  <si>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</si>
  <si>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</si>
  <si>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</si>
  <si>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</si>
  <si>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</si>
  <si>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</si>
  <si>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</si>
  <si>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</si>
  <si>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</si>
  <si>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</si>
  <si>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</si>
  <si>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</si>
  <si>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</si>
  <si>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</si>
  <si>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</si>
  <si>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</si>
  <si>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</si>
  <si>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</si>
  <si>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</si>
  <si>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</si>
  <si>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</si>
  <si>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</si>
  <si>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</si>
  <si>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</si>
  <si>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</si>
  <si>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</si>
  <si>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</si>
  <si>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</si>
  <si>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</si>
  <si>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</si>
  <si>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</si>
  <si>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</si>
  <si>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</si>
  <si>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</si>
  <si>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</si>
  <si>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</si>
  <si>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</si>
  <si>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</si>
  <si>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</si>
  <si>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</si>
  <si>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</si>
  <si>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</si>
  <si>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</si>
  <si>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</si>
  <si>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</si>
  <si>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</si>
  <si>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</si>
  <si>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</si>
  <si>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</si>
  <si>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</si>
  <si>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</si>
  <si>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</si>
  <si>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</si>
  <si>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</si>
  <si>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</si>
  <si>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</si>
  <si>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</si>
  <si>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</si>
  <si>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</si>
  <si>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</si>
  <si>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</si>
  <si>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</si>
  <si>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</si>
  <si>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</si>
  <si>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</si>
  <si>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</si>
  <si>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</si>
  <si>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</si>
  <si>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</si>
  <si>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</si>
  <si>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</si>
  <si>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</si>
  <si>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</si>
  <si>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</si>
  <si>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</si>
  <si>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</si>
  <si>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</si>
  <si>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</si>
  <si>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</si>
  <si>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</si>
  <si>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</si>
  <si>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</si>
  <si>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</si>
  <si>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</si>
  <si>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</si>
  <si>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</si>
  <si>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</si>
  <si>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</si>
  <si>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</si>
  <si>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</si>
  <si>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</si>
  <si>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</si>
  <si>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</si>
  <si>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</si>
  <si>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</si>
  <si>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</si>
  <si>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</si>
  <si>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</si>
  <si>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</si>
  <si>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</si>
  <si>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</si>
  <si>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</si>
  <si>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</si>
  <si>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</si>
  <si>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</si>
  <si>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</si>
  <si>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</si>
  <si>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</si>
  <si>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</si>
  <si>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</si>
  <si>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</si>
  <si>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</si>
  <si>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</si>
  <si>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</si>
  <si>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</si>
  <si>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</si>
  <si>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</si>
  <si>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</si>
  <si>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</si>
  <si>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</si>
  <si>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</si>
  <si>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</si>
  <si>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</si>
  <si>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</si>
  <si>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</si>
  <si>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</si>
  <si>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</si>
  <si>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</si>
  <si>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</si>
  <si>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</si>
  <si>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</si>
  <si>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</si>
  <si>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</si>
  <si>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</si>
  <si>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</si>
  <si>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</si>
  <si>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</si>
  <si>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</si>
  <si>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</si>
  <si>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</si>
  <si>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</si>
  <si>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</si>
  <si>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</si>
  <si>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</si>
  <si>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</si>
  <si>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</si>
  <si>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</si>
  <si>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</si>
  <si>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</si>
  <si>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</si>
  <si>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</si>
  <si>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</si>
  <si>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</si>
  <si>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</si>
  <si>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</si>
  <si>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</si>
  <si>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</si>
  <si>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</si>
  <si>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</si>
  <si>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</si>
  <si>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</si>
  <si>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</si>
  <si>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</si>
  <si>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</si>
  <si>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</si>
  <si>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</si>
  <si>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</si>
  <si>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</si>
  <si>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</si>
  <si>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</si>
  <si>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</si>
  <si>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</si>
  <si>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</si>
  <si>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</si>
  <si>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</si>
  <si>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</si>
  <si>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</si>
  <si>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</si>
  <si>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</si>
  <si>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</si>
  <si>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</si>
  <si>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</si>
  <si>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</si>
  <si>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</si>
  <si>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</si>
  <si>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</si>
  <si>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</si>
  <si>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</si>
  <si>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</si>
  <si>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</si>
  <si>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</si>
  <si>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</si>
  <si>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</si>
  <si>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</si>
  <si>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</si>
  <si>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</si>
  <si>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</si>
  <si>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</si>
  <si>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</si>
  <si>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</si>
  <si>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</si>
  <si>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</si>
  <si>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</si>
  <si>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</si>
  <si>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</si>
  <si>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</si>
  <si>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</si>
  <si>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</si>
  <si>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</si>
  <si>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</si>
  <si>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</si>
  <si>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</si>
  <si>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</si>
  <si>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</si>
  <si>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</si>
  <si>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</si>
  <si>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</si>
  <si>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</si>
  <si>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</si>
  <si>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</si>
  <si>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</si>
  <si>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</si>
  <si>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</si>
  <si>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</si>
  <si>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</si>
  <si>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</si>
  <si>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</si>
  <si>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</si>
  <si>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</si>
  <si>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</si>
  <si>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</si>
  <si>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</si>
  <si>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</si>
  <si>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</si>
  <si>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</si>
  <si>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</si>
  <si>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</si>
  <si>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</si>
  <si>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</si>
  <si>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</si>
  <si>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</si>
  <si>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</si>
  <si>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</si>
  <si>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</si>
  <si>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</si>
  <si>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</si>
  <si>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</si>
  <si>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</si>
  <si>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</si>
  <si>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</si>
  <si>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</si>
  <si>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</si>
  <si>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</si>
  <si>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</si>
  <si>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</si>
  <si>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</si>
  <si>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</si>
  <si>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</si>
  <si>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</si>
  <si>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</si>
  <si>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</si>
  <si>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</si>
  <si>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</si>
  <si>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</si>
  <si>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</si>
  <si>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</si>
  <si>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</si>
  <si>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</si>
  <si>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</si>
  <si>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</si>
  <si>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</si>
  <si>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</si>
  <si>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</si>
  <si>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</si>
  <si>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</si>
  <si>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</si>
  <si>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</si>
  <si>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</si>
  <si>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</si>
  <si>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</si>
  <si>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</si>
  <si>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</si>
  <si>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</si>
  <si>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</si>
  <si>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</si>
  <si>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</si>
  <si>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</si>
  <si>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</si>
  <si>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</si>
  <si>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</si>
  <si>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</si>
  <si>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</si>
  <si>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</si>
  <si>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</si>
  <si>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</si>
  <si>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</si>
  <si>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</si>
  <si>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</si>
  <si>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</si>
  <si>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</si>
  <si>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</si>
  <si>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</si>
  <si>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</si>
  <si>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</si>
  <si>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</si>
  <si>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</si>
  <si>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</si>
  <si>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</si>
  <si>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</si>
  <si>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</si>
  <si>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</si>
  <si>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</si>
  <si>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</si>
  <si>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</si>
  <si>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</si>
  <si>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</si>
  <si>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</si>
  <si>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</si>
  <si>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</si>
  <si>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</si>
  <si>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</si>
  <si>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</si>
  <si>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</si>
  <si>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</si>
  <si>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</si>
  <si>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</si>
  <si>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</si>
  <si>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</si>
  <si>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</si>
  <si>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</si>
  <si>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</si>
  <si>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</si>
  <si>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</si>
  <si>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</si>
  <si>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</si>
  <si>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</si>
  <si>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</si>
  <si>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</si>
  <si>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</si>
  <si>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</si>
  <si>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</si>
  <si>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</si>
  <si>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</si>
  <si>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</si>
  <si>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</si>
  <si>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</si>
  <si>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</si>
  <si>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</si>
  <si>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</si>
  <si>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</si>
  <si>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</si>
  <si>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</si>
  <si>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</si>
  <si>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</si>
  <si>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</si>
  <si>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</si>
  <si>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</si>
  <si>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</si>
  <si>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</si>
  <si>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</si>
  <si>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</si>
  <si>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</si>
  <si>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</si>
  <si>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</si>
  <si>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</si>
  <si>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</si>
  <si>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</si>
  <si>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</si>
  <si>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</si>
  <si>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</si>
  <si>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</si>
  <si>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</si>
  <si>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</si>
  <si>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</si>
  <si>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</si>
  <si>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</si>
  <si>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</si>
  <si>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</si>
  <si>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</si>
  <si>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</si>
  <si>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</si>
  <si>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</si>
  <si>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</si>
  <si>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</si>
  <si>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</si>
  <si>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</si>
  <si>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</si>
  <si>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</si>
  <si>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</si>
  <si>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</si>
  <si>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</si>
  <si>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</si>
  <si>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</si>
  <si>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</si>
  <si>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</si>
  <si>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</si>
  <si>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</si>
  <si>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</si>
  <si>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</si>
  <si>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</si>
  <si>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</si>
  <si>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</si>
  <si>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</si>
  <si>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</si>
  <si>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</si>
  <si>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</si>
  <si>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</si>
  <si>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</si>
  <si>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</si>
  <si>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</si>
  <si>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</si>
  <si>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</si>
  <si>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</si>
  <si>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</si>
  <si>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</si>
  <si>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</si>
  <si>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</si>
  <si>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</si>
  <si>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</si>
  <si>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</si>
  <si>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</si>
  <si>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</si>
  <si>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</si>
  <si>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</si>
  <si>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</si>
  <si>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</si>
  <si>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</si>
  <si>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</si>
  <si>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</si>
  <si>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</si>
  <si>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</si>
  <si>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</si>
  <si>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</si>
  <si>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</si>
  <si>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</si>
  <si>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</si>
  <si>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</si>
  <si>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</si>
  <si>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</si>
  <si>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</si>
  <si>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</si>
  <si>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</si>
  <si>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</si>
  <si>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</si>
  <si>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</si>
  <si>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</si>
  <si>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</si>
  <si>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</si>
  <si>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</si>
  <si>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</si>
  <si>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</si>
  <si>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</si>
  <si>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</si>
  <si>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</si>
  <si>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</si>
  <si>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</si>
  <si>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</si>
  <si>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</si>
  <si>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</si>
  <si>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</si>
  <si>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</si>
  <si>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</si>
  <si>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</si>
  <si>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</si>
  <si>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</si>
  <si>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</si>
  <si>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</si>
  <si>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</si>
  <si>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</si>
  <si>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</si>
  <si>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</si>
  <si>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</si>
  <si>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</si>
  <si>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</si>
  <si>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</si>
  <si>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</si>
  <si>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</si>
  <si>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</si>
  <si>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</si>
  <si>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</si>
  <si>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</si>
  <si>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</si>
  <si>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</si>
  <si>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</si>
  <si>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</si>
  <si>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</si>
  <si>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</si>
  <si>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</si>
  <si>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</si>
  <si>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</si>
  <si>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</si>
  <si>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</si>
  <si>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</si>
  <si>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</si>
  <si>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</si>
  <si>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</si>
  <si>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</si>
  <si>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</si>
  <si>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</si>
  <si>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</si>
  <si>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</si>
  <si>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</si>
  <si>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</si>
  <si>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</si>
  <si>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</si>
  <si>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</si>
  <si>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</si>
  <si>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</si>
  <si>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</si>
  <si>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</si>
  <si>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</si>
  <si>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</si>
  <si>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</si>
  <si>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</si>
  <si>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</si>
  <si>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</si>
  <si>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</si>
  <si>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</si>
  <si>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</si>
  <si>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</si>
  <si>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</si>
  <si>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</si>
  <si>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</si>
  <si>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</si>
  <si>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</si>
  <si>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</si>
  <si>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</si>
  <si>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</si>
  <si>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</si>
  <si>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</si>
  <si>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</si>
  <si>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</si>
  <si>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</si>
  <si>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</si>
  <si>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</si>
  <si>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</si>
  <si>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</si>
  <si>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</si>
  <si>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</si>
  <si>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</si>
  <si>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</si>
  <si>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</si>
  <si>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</si>
  <si>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</si>
  <si>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</si>
  <si>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</si>
  <si>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</si>
  <si>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</si>
  <si>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</si>
  <si>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</si>
  <si>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</si>
  <si>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</si>
  <si>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</si>
  <si>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</si>
  <si>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</si>
  <si>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</si>
  <si>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</si>
  <si>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</si>
  <si>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</si>
  <si>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</si>
  <si>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</si>
  <si>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</si>
  <si>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</si>
  <si>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</si>
  <si>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</si>
  <si>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</si>
  <si>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</si>
  <si>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</si>
  <si>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</si>
  <si>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</si>
  <si>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</si>
  <si>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</si>
  <si>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</si>
  <si>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</si>
  <si>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</si>
  <si>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</si>
  <si>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</si>
  <si>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</si>
  <si>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</si>
  <si>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</si>
  <si>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</si>
  <si>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</si>
  <si>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</si>
  <si>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</si>
  <si>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</si>
  <si>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</si>
  <si>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</si>
  <si>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</si>
  <si>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</si>
  <si>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</si>
  <si>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</si>
  <si>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</si>
  <si>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</si>
  <si>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</si>
  <si>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</si>
  <si>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</si>
  <si>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</si>
  <si>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</si>
  <si>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</si>
  <si>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</si>
  <si>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</si>
  <si>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</si>
  <si>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</si>
  <si>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</si>
  <si>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</si>
  <si>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</si>
  <si>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</si>
  <si>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</si>
  <si>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</si>
  <si>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</si>
  <si>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</si>
  <si>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</si>
  <si>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</si>
  <si>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</si>
  <si>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</si>
  <si>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</si>
  <si>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</si>
  <si>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</si>
  <si>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</si>
  <si>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</si>
  <si>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</si>
  <si>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</si>
  <si>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</si>
  <si>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</si>
  <si>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</si>
  <si>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</si>
  <si>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</si>
  <si>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</si>
  <si>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</si>
  <si>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</si>
  <si>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</si>
  <si>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</si>
  <si>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</si>
  <si>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</si>
  <si>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</si>
  <si>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</si>
  <si>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</si>
  <si>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</si>
  <si>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</si>
  <si>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</si>
  <si>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</si>
  <si>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</si>
  <si>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</si>
  <si>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</si>
  <si>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</si>
  <si>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</si>
  <si>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</si>
  <si>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</si>
  <si>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</si>
  <si>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</si>
  <si>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</si>
  <si>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</si>
  <si>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</si>
  <si>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</si>
  <si>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</si>
  <si>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</si>
  <si>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</si>
  <si>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</si>
  <si>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</si>
  <si>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</si>
  <si>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</si>
  <si>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</si>
  <si>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</si>
  <si>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</si>
  <si>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</si>
  <si>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</si>
  <si>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</si>
  <si>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</si>
  <si>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</si>
  <si>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</si>
  <si>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</si>
  <si>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</si>
  <si>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</si>
  <si>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</si>
  <si>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</si>
  <si>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</si>
  <si>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</si>
  <si>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</si>
  <si>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</si>
  <si>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</si>
  <si>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</si>
  <si>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</si>
  <si>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</si>
  <si>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</si>
  <si>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</si>
  <si>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</si>
  <si>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</si>
  <si>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</si>
  <si>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</si>
  <si>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</si>
  <si>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</si>
  <si>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</si>
  <si>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</si>
  <si>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</si>
  <si>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</si>
  <si>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</si>
  <si>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</si>
  <si>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</si>
  <si>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</si>
  <si>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</si>
  <si>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</si>
  <si>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</si>
  <si>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</si>
  <si>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</si>
  <si>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</si>
  <si>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</si>
  <si>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</si>
  <si>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</si>
  <si>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</si>
  <si>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</si>
  <si>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</si>
  <si>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</si>
  <si>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</si>
  <si>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</si>
  <si>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</si>
  <si>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</si>
  <si>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</si>
  <si>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</si>
  <si>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</si>
  <si>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</si>
  <si>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</si>
  <si>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</si>
  <si>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</si>
  <si>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</si>
  <si>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</si>
  <si>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</si>
  <si>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</si>
  <si>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</si>
  <si>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</si>
  <si>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</si>
  <si>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</si>
  <si>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</si>
  <si>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</si>
  <si>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</si>
  <si>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</si>
  <si>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</si>
  <si>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</si>
  <si>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</si>
  <si>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</si>
  <si>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</si>
  <si>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</si>
  <si>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</si>
  <si>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</si>
  <si>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</si>
  <si>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</si>
  <si>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</si>
  <si>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</si>
  <si>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</si>
  <si>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</si>
  <si>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</si>
  <si>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</si>
  <si>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</si>
  <si>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</si>
  <si>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</si>
  <si>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</si>
  <si>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</si>
  <si>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</si>
  <si>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</si>
  <si>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</si>
  <si>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</si>
  <si>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</si>
  <si>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</si>
  <si>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</si>
  <si>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</si>
  <si>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</si>
  <si>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</si>
  <si>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</si>
  <si>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</si>
  <si>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</si>
  <si>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</si>
  <si>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</si>
  <si>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</si>
  <si>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</si>
  <si>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</si>
  <si>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</si>
  <si>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</si>
  <si>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</si>
  <si>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</si>
  <si>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</si>
  <si>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</si>
  <si>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</si>
  <si>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</si>
  <si>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</si>
  <si>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</si>
  <si>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</si>
  <si>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</si>
  <si>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</si>
  <si>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</si>
  <si>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</si>
  <si>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</si>
  <si>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</si>
  <si>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</si>
  <si>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</si>
  <si>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</si>
  <si>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</si>
  <si>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</si>
  <si>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</si>
  <si>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</si>
  <si>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</si>
  <si>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</si>
  <si>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</si>
  <si>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</si>
  <si>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</si>
  <si>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</si>
  <si>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</si>
  <si>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</si>
  <si>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</si>
  <si>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</si>
  <si>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</si>
  <si>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</si>
  <si>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</si>
  <si>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</si>
  <si>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</si>
  <si>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</si>
  <si>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</si>
  <si>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</si>
  <si>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</si>
  <si>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</si>
  <si>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</si>
  <si>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</si>
  <si>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</si>
  <si>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</si>
  <si>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</si>
  <si>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</si>
  <si>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</si>
  <si>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</si>
  <si>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</si>
  <si>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</si>
  <si>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</si>
  <si>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</si>
  <si>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</si>
  <si>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</si>
  <si>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</si>
  <si>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</si>
  <si>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</si>
  <si>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</si>
  <si>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</si>
  <si>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</si>
  <si>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</si>
  <si>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</si>
  <si>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</si>
  <si>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</si>
  <si>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</si>
  <si>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</si>
  <si>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</si>
  <si>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</si>
  <si>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</si>
  <si>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</si>
  <si>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</si>
  <si>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</si>
  <si>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</si>
  <si>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</si>
  <si>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</si>
  <si>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</si>
  <si>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</si>
  <si>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</si>
  <si>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</si>
  <si>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</si>
  <si>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</si>
  <si>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</si>
  <si>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</si>
  <si>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</si>
  <si>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</si>
  <si>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</si>
  <si>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</si>
  <si>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</si>
  <si>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</si>
  <si>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</si>
  <si>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</si>
  <si>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</si>
  <si>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</si>
  <si>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</si>
  <si>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</si>
  <si>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</si>
  <si>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</si>
  <si>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</si>
  <si>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</si>
  <si>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</si>
  <si>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</si>
  <si>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</si>
  <si>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</si>
  <si>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</si>
  <si>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</si>
  <si>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</si>
  <si>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</si>
  <si>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</si>
  <si>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</si>
  <si>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</si>
  <si>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</si>
  <si>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</si>
  <si>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</si>
  <si>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</si>
  <si>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</si>
  <si>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</si>
  <si>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</si>
  <si>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</si>
  <si>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</si>
  <si>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</si>
  <si>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</si>
  <si>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</si>
  <si>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</si>
  <si>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</si>
  <si>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</si>
  <si>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</si>
  <si>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</si>
  <si>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</si>
  <si>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</si>
  <si>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</si>
  <si>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</si>
  <si>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</si>
  <si>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</si>
  <si>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</si>
  <si>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</si>
  <si>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</si>
  <si>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</si>
  <si>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</si>
  <si>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</si>
  <si>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</si>
  <si>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</si>
  <si>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</si>
  <si>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</si>
  <si>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</si>
  <si>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</si>
  <si>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</si>
  <si>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</si>
  <si>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</si>
  <si>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</si>
  <si>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</si>
  <si>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</si>
  <si>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</si>
  <si>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</si>
  <si>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</si>
  <si>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</si>
  <si>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</si>
  <si>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</si>
  <si>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</si>
  <si>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</si>
  <si>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</si>
  <si>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</si>
  <si>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</si>
  <si>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</si>
  <si>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</si>
  <si>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</si>
  <si>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</si>
  <si>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</si>
  <si>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</si>
  <si>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</si>
  <si>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</si>
  <si>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</si>
  <si>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</si>
  <si>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</si>
  <si>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</si>
  <si>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</si>
  <si>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</si>
  <si>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</si>
  <si>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</si>
  <si>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</si>
  <si>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</si>
  <si>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</si>
  <si>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</si>
  <si>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</si>
  <si>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</si>
  <si>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</si>
  <si>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</si>
  <si>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</si>
  <si>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</si>
  <si>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</si>
  <si>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</si>
  <si>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</si>
  <si>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</si>
  <si>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</si>
  <si>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</si>
  <si>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</si>
  <si>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</si>
  <si>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</si>
  <si>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</si>
  <si>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</si>
  <si>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</si>
  <si>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</si>
  <si>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</si>
  <si>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</si>
  <si>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</si>
  <si>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</si>
  <si>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</si>
  <si>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</si>
  <si>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</si>
  <si>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</si>
  <si>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</si>
  <si>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</si>
  <si>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</si>
  <si>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</si>
  <si>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</si>
  <si>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</si>
  <si>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</si>
  <si>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</si>
  <si>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</si>
  <si>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</si>
  <si>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</si>
  <si>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</si>
  <si>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</si>
  <si>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</si>
  <si>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</si>
  <si>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</si>
  <si>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</si>
  <si>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</si>
  <si>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</si>
  <si>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</si>
  <si>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</si>
  <si>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</si>
  <si>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</si>
  <si>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</si>
  <si>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</si>
  <si>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</si>
  <si>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</si>
  <si>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</si>
  <si>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</si>
  <si>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</si>
  <si>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</si>
  <si>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</si>
  <si>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</si>
  <si>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</si>
  <si>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</si>
  <si>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</si>
  <si>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</si>
  <si>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</si>
  <si>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</si>
  <si>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</si>
  <si>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</si>
  <si>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</si>
  <si>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</si>
  <si>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</si>
  <si>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</si>
  <si>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</si>
  <si>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</si>
  <si>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</si>
  <si>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</si>
  <si>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</si>
  <si>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</si>
  <si>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</si>
  <si>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</si>
  <si>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</si>
  <si>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</si>
  <si>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</si>
  <si>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</si>
  <si>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</si>
  <si>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</si>
  <si>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</si>
  <si>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</si>
  <si>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</si>
  <si>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</si>
  <si>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</si>
  <si>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</si>
  <si>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</si>
  <si>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</si>
  <si>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</si>
  <si>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</si>
  <si>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</si>
  <si>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</si>
  <si>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</si>
  <si>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</si>
  <si>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</si>
  <si>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</si>
  <si>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</si>
  <si>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</si>
  <si>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</si>
  <si>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</si>
  <si>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</si>
  <si>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</si>
  <si>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</si>
  <si>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</si>
  <si>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</si>
  <si>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</si>
  <si>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</si>
  <si>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</si>
  <si>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</si>
  <si>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</si>
  <si>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</si>
  <si>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</si>
  <si>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</si>
  <si>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</si>
  <si>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</si>
  <si>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</si>
  <si>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</si>
  <si>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</si>
  <si>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</si>
  <si>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</si>
  <si>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</si>
  <si>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</si>
  <si>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</si>
  <si>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</si>
  <si>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</si>
  <si>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</si>
  <si>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</si>
  <si>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</si>
  <si>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</si>
  <si>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</si>
  <si>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</si>
  <si>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</si>
  <si>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</si>
  <si>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</si>
  <si>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</si>
  <si>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</si>
  <si>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</si>
  <si>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</si>
  <si>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</si>
  <si>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</si>
  <si>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</si>
  <si>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</si>
  <si>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</si>
  <si>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</si>
  <si>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</si>
  <si>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</si>
  <si>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</si>
  <si>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</si>
  <si>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</si>
  <si>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</si>
  <si>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</si>
  <si>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</si>
  <si>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</si>
  <si>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</si>
  <si>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</si>
  <si>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</si>
  <si>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</si>
  <si>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</si>
  <si>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</si>
  <si>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</si>
  <si>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</si>
  <si>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</si>
  <si>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</si>
  <si>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</si>
  <si>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</si>
  <si>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</si>
  <si>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</si>
  <si>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</si>
  <si>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</si>
  <si>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</si>
  <si>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</si>
  <si>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</si>
  <si>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</si>
  <si>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</si>
  <si>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</si>
  <si>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</si>
  <si>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</si>
  <si>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</si>
  <si>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</si>
  <si>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</si>
  <si>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</si>
  <si>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</si>
  <si>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</si>
  <si>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</si>
  <si>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</si>
  <si>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</si>
  <si>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</si>
  <si>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</si>
  <si>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</si>
  <si>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</si>
  <si>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</si>
  <si>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</si>
  <si>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</si>
  <si>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</si>
  <si>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</si>
  <si>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</si>
  <si>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</si>
  <si>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</si>
  <si>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</si>
  <si>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</si>
  <si>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</si>
  <si>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</si>
  <si>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</si>
  <si>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</si>
  <si>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</si>
  <si>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</si>
  <si>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</si>
  <si>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</si>
  <si>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</si>
  <si>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</si>
  <si>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</si>
  <si>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</si>
  <si>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</si>
  <si>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</si>
  <si>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</si>
  <si>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</si>
  <si>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</si>
  <si>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</si>
  <si>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</si>
  <si>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</si>
  <si>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</si>
  <si>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</si>
  <si>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</si>
  <si>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</si>
  <si>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</si>
  <si>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</si>
  <si>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</si>
  <si>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</si>
  <si>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</si>
  <si>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</si>
  <si>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</si>
  <si>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</si>
  <si>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</si>
  <si>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</si>
  <si>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</si>
  <si>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</si>
  <si>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</si>
  <si>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</si>
  <si>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</si>
  <si>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</si>
  <si>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</si>
  <si>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</si>
  <si>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</si>
  <si>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</si>
  <si>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</si>
  <si>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</si>
  <si>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</si>
  <si>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</si>
  <si>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</si>
  <si>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</si>
  <si>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</si>
  <si>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</si>
  <si>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</si>
  <si>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</si>
  <si>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</si>
  <si>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</si>
  <si>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</si>
  <si>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</si>
  <si>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</si>
  <si>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</si>
  <si>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</si>
  <si>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</si>
  <si>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</si>
  <si>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</si>
  <si>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</si>
  <si>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</si>
  <si>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</si>
  <si>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</si>
  <si>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</si>
  <si>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</si>
  <si>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</si>
  <si>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</si>
  <si>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</si>
  <si>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</si>
  <si>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</si>
  <si>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</si>
  <si>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</si>
  <si>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</si>
  <si>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</si>
  <si>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</si>
  <si>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</si>
  <si>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</si>
  <si>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</si>
  <si>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</si>
  <si>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</si>
  <si>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</si>
  <si>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</si>
  <si>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</si>
  <si>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</si>
  <si>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</si>
  <si>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</si>
  <si>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</si>
  <si>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</si>
  <si>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</si>
  <si>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</si>
  <si>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</si>
  <si>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</si>
  <si>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</si>
  <si>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</si>
  <si>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</si>
  <si>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</si>
  <si>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</si>
  <si>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</si>
  <si>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</si>
  <si>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</si>
  <si>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</si>
  <si>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</si>
  <si>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</si>
  <si>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</si>
  <si>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</si>
  <si>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</si>
  <si>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</si>
  <si>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</si>
  <si>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</si>
  <si>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</si>
  <si>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</si>
  <si>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</si>
  <si>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</si>
  <si>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</si>
  <si>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</si>
  <si>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</si>
  <si>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</si>
  <si>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</si>
  <si>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</si>
  <si>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</si>
  <si>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</si>
  <si>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</si>
  <si>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</si>
  <si>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</si>
  <si>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</si>
  <si>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</si>
  <si>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</si>
  <si>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</si>
  <si>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</si>
  <si>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</si>
  <si>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</si>
  <si>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</si>
  <si>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</si>
  <si>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</si>
  <si>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</si>
  <si>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</si>
  <si>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</si>
  <si>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</si>
  <si>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</si>
  <si>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</si>
  <si>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</si>
  <si>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</si>
  <si>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</si>
  <si>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</si>
  <si>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</si>
  <si>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</si>
  <si>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</si>
  <si>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</si>
  <si>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</si>
  <si>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</si>
  <si>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</si>
  <si>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</si>
  <si>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</si>
  <si>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</si>
  <si>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</si>
  <si>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</si>
  <si>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</si>
  <si>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</si>
  <si>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</si>
  <si>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</si>
  <si>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</si>
  <si>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</si>
  <si>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</si>
  <si>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</si>
  <si>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</si>
  <si>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</si>
  <si>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</si>
  <si>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</si>
  <si>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</si>
  <si>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</si>
  <si>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</si>
  <si>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</si>
  <si>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</si>
  <si>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</si>
  <si>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</si>
  <si>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</si>
  <si>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</si>
  <si>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</si>
  <si>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</si>
  <si>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</si>
  <si>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</si>
  <si>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</si>
  <si>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</si>
  <si>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</si>
  <si>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</si>
  <si>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</si>
  <si>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</si>
  <si>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</si>
  <si>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</si>
  <si>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</si>
  <si>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</si>
  <si>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</si>
  <si>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</si>
  <si>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</si>
  <si>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</si>
  <si>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</si>
  <si>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</si>
  <si>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</si>
  <si>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</si>
  <si>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</si>
  <si>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</si>
  <si>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</si>
  <si>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</si>
  <si>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</si>
  <si>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</si>
  <si>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</si>
  <si>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</si>
  <si>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</si>
  <si>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</si>
  <si>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</si>
  <si>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</si>
  <si>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</si>
  <si>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</si>
  <si>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</si>
  <si>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</si>
  <si>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</si>
  <si>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</si>
  <si>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</si>
  <si>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</si>
  <si>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</si>
  <si>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</si>
  <si>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</si>
  <si>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</si>
  <si>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</si>
  <si>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</si>
  <si>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</si>
  <si>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</si>
  <si>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</si>
  <si>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</si>
  <si>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</si>
  <si>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</si>
  <si>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</si>
  <si>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</si>
  <si>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</si>
  <si>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</si>
  <si>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</si>
  <si>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</si>
  <si>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</si>
  <si>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</si>
  <si>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</si>
  <si>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</si>
  <si>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</si>
  <si>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</si>
  <si>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</si>
  <si>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</si>
  <si>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</si>
  <si>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</si>
  <si>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</si>
  <si>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</si>
  <si>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</si>
  <si>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</si>
  <si>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</si>
  <si>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</si>
  <si>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</si>
  <si>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</si>
  <si>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</si>
  <si>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</si>
  <si>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</si>
  <si>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</si>
  <si>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</si>
  <si>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</si>
  <si>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</si>
  <si>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</si>
  <si>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</si>
  <si>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</si>
  <si>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</si>
  <si>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</si>
  <si>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</si>
  <si>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</si>
  <si>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</si>
  <si>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</si>
  <si>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</si>
  <si>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</si>
  <si>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</si>
  <si>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</si>
  <si>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</si>
  <si>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</si>
  <si>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</si>
  <si>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</si>
  <si>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</si>
  <si>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</si>
  <si>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</si>
  <si>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</si>
  <si>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</si>
  <si>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</si>
  <si>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</si>
  <si>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</si>
  <si>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</si>
  <si>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</si>
  <si>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</si>
  <si>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</si>
  <si>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</si>
  <si>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</si>
  <si>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</si>
  <si>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</si>
  <si>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</si>
  <si>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</si>
  <si>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</si>
  <si>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</si>
  <si>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</si>
  <si>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</si>
  <si>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</si>
  <si>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</si>
  <si>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</si>
  <si>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</si>
  <si>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</si>
  <si>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</si>
  <si>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</si>
  <si>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</si>
  <si>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</si>
  <si>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</si>
  <si>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</si>
  <si>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</si>
  <si>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</si>
  <si>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</si>
  <si>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</si>
  <si>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</si>
  <si>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</si>
  <si>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</si>
  <si>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</si>
  <si>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</si>
  <si>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</si>
  <si>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</si>
  <si>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</si>
  <si>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</si>
  <si>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</si>
  <si>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</si>
  <si>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</si>
  <si>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</si>
  <si>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</si>
  <si>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</si>
  <si>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</si>
  <si>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</si>
  <si>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</si>
  <si>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</si>
  <si>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</si>
  <si>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</si>
  <si>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</si>
  <si>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</si>
  <si>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</si>
  <si>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</si>
  <si>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</si>
  <si>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</si>
  <si>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</si>
  <si>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</si>
  <si>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</si>
  <si>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</si>
  <si>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</si>
  <si>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</si>
  <si>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</si>
  <si>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</si>
  <si>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</si>
  <si>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</si>
  <si>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</si>
  <si>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</si>
  <si>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</si>
  <si>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</si>
  <si>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</si>
  <si>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</si>
  <si>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</si>
  <si>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</si>
  <si>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</si>
  <si>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</si>
  <si>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</si>
  <si>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</si>
  <si>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</si>
  <si>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</si>
  <si>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</si>
  <si>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</si>
  <si>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</si>
  <si>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</si>
  <si>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</si>
  <si>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</si>
  <si>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</si>
  <si>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</si>
  <si>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</si>
  <si>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</si>
  <si>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</si>
  <si>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</si>
  <si>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</si>
  <si>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</si>
  <si>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</si>
  <si>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</si>
  <si>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</si>
  <si>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</si>
  <si>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</si>
  <si>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</si>
  <si>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</si>
  <si>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</si>
  <si>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</si>
  <si>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</si>
  <si>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</si>
  <si>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</si>
  <si>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</si>
  <si>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</si>
  <si>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</si>
  <si>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</si>
  <si>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</si>
  <si>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</si>
  <si>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</si>
  <si>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</si>
  <si>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</si>
  <si>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</si>
  <si>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</si>
  <si>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</si>
  <si>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</si>
  <si>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</si>
  <si>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</si>
  <si>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</si>
  <si>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</si>
  <si>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</si>
  <si>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</si>
  <si>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</si>
  <si>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</si>
  <si>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</si>
  <si>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</si>
  <si>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</si>
  <si>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</si>
  <si>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</si>
  <si>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</si>
  <si>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</si>
  <si>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</si>
  <si>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</si>
  <si>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</si>
  <si>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</si>
  <si>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</si>
  <si>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</si>
  <si>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</si>
  <si>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</si>
  <si>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</si>
  <si>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</si>
  <si>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</si>
  <si>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</si>
  <si>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</si>
  <si>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</si>
  <si>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</si>
  <si>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</si>
  <si>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</si>
  <si>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</si>
  <si>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</si>
  <si>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</si>
  <si>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</si>
  <si>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</si>
  <si>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</si>
  <si>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</si>
  <si>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</si>
  <si>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</si>
  <si>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</si>
  <si>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</si>
  <si>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</si>
  <si>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</si>
  <si>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</si>
  <si>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</si>
  <si>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</si>
  <si>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</si>
  <si>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</si>
  <si>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</si>
  <si>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</si>
  <si>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</si>
  <si>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</si>
  <si>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</si>
  <si>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</si>
  <si>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</si>
  <si>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</si>
  <si>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</si>
  <si>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</si>
  <si>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</si>
  <si>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</si>
  <si>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</si>
  <si>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</si>
  <si>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</si>
  <si>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</si>
  <si>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</si>
  <si>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</si>
  <si>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</si>
  <si>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</si>
  <si>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</si>
  <si>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</si>
  <si>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</si>
  <si>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</si>
  <si>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</si>
  <si>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</si>
  <si>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</si>
  <si>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</si>
  <si>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</si>
  <si>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</si>
  <si>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</si>
  <si>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</si>
  <si>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</si>
  <si>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</si>
  <si>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</si>
  <si>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</si>
  <si>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</si>
  <si>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</si>
  <si>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</si>
  <si>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</si>
  <si>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</si>
  <si>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</si>
  <si>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</si>
  <si>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</si>
  <si>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</si>
  <si>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</si>
  <si>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</si>
  <si>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</si>
  <si>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</si>
  <si>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</si>
  <si>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</si>
  <si>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</si>
  <si>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</si>
  <si>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</si>
  <si>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</si>
  <si>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</si>
  <si>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</si>
  <si>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</si>
  <si>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</si>
  <si>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</si>
  <si>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</si>
  <si>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</si>
  <si>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</si>
  <si>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</si>
  <si>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</si>
  <si>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</si>
  <si>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</si>
  <si>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</si>
  <si>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</si>
  <si>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</si>
  <si>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</si>
  <si>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</si>
  <si>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</si>
  <si>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</si>
  <si>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</si>
  <si>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</si>
  <si>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</si>
  <si>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</si>
  <si>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</si>
  <si>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</si>
  <si>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</si>
  <si>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</si>
  <si>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</si>
  <si>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</si>
  <si>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</si>
  <si>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</si>
  <si>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</si>
  <si>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</si>
  <si>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</si>
  <si>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</si>
  <si>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</si>
  <si>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</si>
  <si>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</si>
  <si>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</si>
  <si>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</si>
  <si>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</si>
  <si>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</si>
  <si>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</si>
  <si>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</si>
  <si>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</si>
  <si>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</si>
  <si>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</si>
  <si>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</si>
  <si>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</si>
  <si>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</si>
  <si>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</si>
  <si>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</si>
  <si>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</si>
  <si>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</si>
  <si>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</si>
  <si>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</si>
  <si>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</si>
  <si>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</si>
  <si>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</si>
  <si>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</si>
  <si>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</si>
  <si>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</si>
  <si>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</si>
  <si>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</si>
  <si>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</si>
  <si>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</si>
  <si>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</si>
  <si>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</si>
  <si>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</si>
  <si>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</si>
  <si>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</si>
  <si>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</si>
  <si>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</si>
  <si>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</si>
  <si>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</si>
  <si>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</si>
  <si>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</si>
  <si>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</si>
  <si>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</si>
  <si>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</si>
  <si>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</si>
  <si>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</si>
  <si>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</si>
  <si>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</si>
  <si>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</si>
  <si>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</si>
  <si>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</si>
  <si>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</si>
  <si>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</si>
  <si>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</si>
  <si>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</si>
  <si>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</si>
  <si>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</si>
  <si>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</si>
  <si>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</si>
  <si>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</si>
  <si>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</si>
  <si>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</si>
  <si>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</si>
  <si>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</si>
  <si>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</si>
  <si>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</si>
  <si>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</si>
  <si>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</si>
  <si>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</si>
  <si>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</si>
  <si>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</si>
  <si>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</si>
  <si>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</si>
  <si>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</si>
  <si>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</si>
  <si>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</si>
  <si>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</si>
  <si>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</si>
  <si>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</si>
  <si>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</si>
  <si>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</si>
  <si>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</si>
  <si>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</si>
  <si>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</si>
  <si>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</si>
  <si>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</si>
  <si>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</si>
  <si>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</si>
  <si>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</si>
  <si>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</si>
  <si>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</si>
  <si>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</si>
  <si>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</si>
  <si>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</si>
  <si>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</si>
  <si>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</si>
  <si>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</si>
  <si>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</si>
  <si>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</si>
  <si>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</si>
  <si>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</si>
  <si>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</si>
  <si>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</si>
  <si>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</si>
  <si>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</si>
  <si>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</si>
  <si>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</si>
  <si>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</si>
  <si>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</si>
  <si>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</si>
  <si>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</si>
  <si>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</si>
  <si>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</si>
  <si>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</si>
  <si>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</si>
  <si>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</si>
  <si>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</si>
  <si>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</si>
  <si>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</si>
  <si>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</si>
  <si>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</si>
  <si>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</si>
  <si>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</si>
  <si>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</si>
  <si>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</si>
  <si>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</si>
  <si>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</si>
  <si>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</si>
  <si>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</si>
  <si>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</si>
  <si>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</si>
  <si>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</si>
  <si>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</si>
  <si>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</si>
  <si>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</si>
  <si>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</si>
  <si>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</si>
  <si>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</si>
  <si>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</si>
  <si>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</si>
  <si>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</si>
  <si>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</si>
  <si>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</si>
  <si>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</si>
  <si>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</si>
  <si>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</si>
  <si>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</si>
  <si>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</si>
  <si>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</si>
  <si>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</si>
  <si>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</si>
  <si>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</si>
  <si>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</si>
  <si>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</si>
  <si>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</si>
  <si>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</si>
  <si>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</si>
  <si>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</si>
  <si>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</si>
  <si>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</si>
  <si>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</si>
  <si>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</si>
  <si>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</si>
  <si>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</si>
  <si>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</si>
  <si>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</si>
  <si>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</si>
  <si>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</si>
  <si>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</si>
  <si>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</si>
  <si>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</si>
  <si>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</si>
  <si>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</si>
  <si>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</si>
  <si>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</si>
  <si>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</si>
  <si>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</si>
  <si>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</si>
  <si>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</si>
  <si>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</si>
  <si>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</si>
  <si>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</si>
  <si>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</si>
  <si>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</si>
  <si>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</si>
  <si>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</si>
  <si>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</si>
  <si>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</si>
  <si>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</si>
  <si>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</si>
  <si>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</si>
  <si>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</si>
  <si>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</si>
  <si>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</si>
  <si>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</si>
  <si>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</si>
  <si>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</si>
  <si>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</si>
  <si>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</si>
  <si>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</si>
  <si>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</si>
  <si>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</si>
  <si>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</si>
  <si>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</si>
  <si>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</si>
  <si>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</si>
  <si>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</si>
  <si>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</si>
  <si>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</si>
  <si>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</si>
  <si>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</si>
  <si>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</si>
  <si>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</si>
  <si>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</si>
  <si>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</si>
  <si>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</si>
  <si>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</si>
  <si>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</si>
  <si>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</si>
  <si>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</si>
  <si>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</si>
  <si>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</si>
  <si>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</si>
  <si>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</si>
  <si>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</si>
  <si>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</si>
  <si>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</si>
  <si>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</si>
  <si>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</si>
  <si>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</si>
  <si>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</si>
  <si>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</si>
  <si>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</si>
  <si>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</si>
  <si>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</si>
  <si>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</si>
  <si>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</si>
  <si>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</si>
  <si>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</si>
  <si>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</si>
  <si>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</si>
  <si>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</si>
  <si>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</si>
  <si>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</si>
  <si>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</si>
  <si>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</si>
  <si>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</si>
  <si>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</si>
  <si>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</si>
  <si>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</si>
  <si>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</si>
  <si>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</si>
  <si>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</si>
  <si>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</si>
  <si>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</si>
  <si>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</si>
  <si>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</si>
  <si>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</si>
  <si>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</si>
  <si>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</si>
  <si>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</si>
  <si>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</si>
  <si>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</si>
  <si>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</si>
  <si>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</si>
  <si>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</si>
  <si>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</si>
  <si>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</si>
  <si>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</si>
  <si>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</si>
  <si>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</si>
  <si>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</si>
  <si>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</si>
  <si>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</si>
  <si>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</si>
  <si>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</si>
  <si>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</si>
  <si>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</si>
  <si>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</si>
  <si>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</si>
  <si>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</si>
  <si>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</si>
  <si>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</si>
  <si>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</si>
  <si>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</si>
  <si>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</si>
  <si>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</si>
  <si>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</si>
  <si>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</si>
  <si>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</si>
  <si>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</si>
  <si>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</si>
  <si>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</si>
  <si>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</si>
  <si>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</si>
  <si>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</si>
  <si>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</si>
  <si>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</si>
  <si>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</si>
  <si>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</si>
  <si>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</si>
  <si>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</si>
  <si>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</si>
  <si>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</si>
  <si>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</si>
  <si>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</si>
  <si>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</si>
  <si>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</si>
  <si>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</si>
  <si>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</si>
  <si>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</si>
  <si>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</si>
  <si>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</si>
  <si>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</si>
  <si>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</si>
  <si>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</si>
  <si>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</si>
  <si>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</si>
  <si>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</si>
  <si>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</si>
  <si>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</si>
  <si>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</si>
  <si>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</si>
  <si>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</si>
  <si>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</si>
  <si>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</si>
  <si>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</si>
  <si>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</si>
  <si>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</si>
  <si>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</si>
  <si>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</si>
  <si>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</si>
  <si>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</si>
  <si>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</si>
  <si>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</si>
  <si>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</si>
  <si>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</si>
  <si>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</si>
  <si>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</si>
  <si>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</si>
  <si>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</si>
  <si>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</si>
  <si>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</si>
  <si>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</si>
  <si>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</si>
  <si>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</si>
  <si>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</si>
  <si>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</si>
  <si>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</si>
  <si>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</si>
  <si>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</si>
  <si>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</si>
  <si>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</si>
  <si>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</si>
  <si>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</si>
  <si>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</si>
  <si>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</si>
  <si>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</si>
  <si>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</si>
  <si>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</si>
  <si>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</si>
  <si>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</si>
  <si>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</si>
  <si>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</si>
  <si>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</si>
  <si>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</si>
  <si>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</si>
  <si>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</si>
  <si>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</si>
  <si>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</si>
  <si>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</si>
  <si>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</si>
  <si>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</si>
  <si>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</si>
  <si>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</si>
  <si>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</si>
  <si>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</si>
  <si>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</si>
  <si>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</si>
  <si>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</si>
  <si>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</si>
  <si>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</si>
  <si>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</si>
  <si>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</si>
  <si>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</si>
  <si>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</si>
  <si>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</si>
  <si>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</si>
  <si>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</si>
  <si>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</si>
  <si>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</si>
  <si>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</si>
  <si>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</si>
  <si>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</si>
  <si>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</si>
  <si>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</si>
  <si>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</si>
  <si>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</si>
  <si>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</si>
  <si>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</si>
  <si>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</si>
  <si>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</si>
  <si>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</si>
  <si>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</si>
  <si>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</si>
  <si>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</si>
  <si>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</si>
  <si>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</si>
  <si>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</si>
  <si>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</si>
  <si>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</si>
  <si>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</si>
  <si>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</si>
  <si>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</si>
  <si>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</si>
  <si>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</si>
  <si>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</si>
  <si>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</si>
  <si>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</si>
  <si>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</si>
  <si>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</si>
  <si>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</si>
  <si>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</si>
  <si>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</si>
  <si>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</si>
  <si>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</si>
  <si>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</si>
  <si>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</si>
  <si>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</si>
  <si>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</si>
  <si>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</si>
  <si>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</si>
  <si>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</si>
  <si>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</si>
  <si>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</si>
  <si>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</si>
  <si>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</si>
  <si>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</si>
  <si>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</si>
  <si>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</si>
  <si>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</si>
  <si>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</si>
  <si>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</si>
  <si>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</si>
  <si>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</si>
  <si>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</si>
  <si>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</si>
  <si>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</si>
  <si>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</si>
  <si>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</si>
  <si>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</si>
  <si>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</si>
  <si>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</si>
  <si>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</si>
  <si>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</si>
  <si>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</si>
  <si>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</si>
  <si>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</si>
  <si>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</si>
  <si>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</si>
  <si>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</si>
  <si>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</si>
  <si>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</si>
  <si>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</si>
  <si>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</si>
  <si>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</si>
  <si>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</si>
  <si>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</si>
  <si>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</si>
  <si>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</si>
  <si>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</si>
  <si>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</si>
  <si>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</si>
  <si>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</si>
  <si>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</si>
  <si>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</si>
  <si>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</si>
  <si>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</si>
  <si>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</si>
  <si>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</si>
  <si>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</si>
  <si>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</si>
  <si>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</si>
  <si>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</si>
  <si>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</si>
  <si>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</si>
  <si>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</si>
  <si>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</si>
  <si>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</si>
  <si>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</si>
  <si>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</si>
  <si>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</si>
  <si>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</si>
  <si>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</si>
  <si>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</si>
  <si>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</si>
  <si>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</si>
  <si>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</si>
  <si>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</si>
  <si>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</si>
  <si>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</si>
  <si>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</si>
  <si>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</si>
  <si>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</si>
  <si>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</si>
  <si>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</si>
  <si>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</si>
  <si>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</si>
  <si>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</si>
  <si>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</si>
  <si>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</si>
  <si>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</si>
  <si>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</si>
  <si>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</si>
  <si>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</si>
  <si>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</si>
  <si>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</si>
  <si>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</si>
  <si>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</si>
  <si>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</si>
  <si>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</si>
  <si>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</si>
  <si>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</si>
  <si>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</si>
  <si>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</si>
  <si>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</si>
  <si>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</si>
  <si>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</si>
  <si>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</si>
  <si>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</si>
  <si>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</si>
  <si>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</si>
  <si>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</si>
  <si>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</si>
  <si>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</si>
  <si>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</si>
  <si>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</si>
  <si>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</si>
  <si>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</si>
  <si>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</si>
  <si>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</si>
  <si>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</si>
  <si>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</si>
  <si>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</si>
  <si>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</si>
  <si>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</si>
  <si>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</si>
  <si>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</si>
  <si>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</si>
  <si>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</si>
  <si>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</si>
  <si>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</si>
  <si>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</si>
  <si>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</si>
  <si>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</si>
  <si>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</si>
  <si>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</si>
  <si>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</si>
  <si>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</si>
  <si>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</si>
  <si>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</si>
  <si>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</si>
  <si>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</si>
  <si>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</si>
  <si>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</si>
  <si>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</si>
  <si>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</si>
  <si>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</si>
  <si>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</si>
  <si>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</si>
  <si>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</si>
  <si>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</si>
  <si>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</si>
  <si>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</si>
  <si>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</si>
  <si>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</si>
  <si>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</si>
  <si>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</si>
  <si>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</si>
  <si>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</si>
  <si>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</si>
  <si>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</si>
  <si>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</si>
  <si>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</si>
  <si>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</si>
  <si>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</si>
  <si>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</si>
  <si>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</si>
  <si>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</si>
  <si>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</si>
  <si>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</si>
  <si>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</si>
  <si>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</si>
  <si>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</si>
  <si>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</si>
  <si>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</si>
  <si>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</si>
  <si>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</si>
  <si>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</si>
  <si>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</si>
  <si>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</si>
  <si>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</si>
  <si>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</si>
  <si>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</si>
  <si>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</si>
  <si>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</si>
  <si>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</si>
  <si>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</si>
  <si>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</si>
  <si>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</si>
  <si>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</si>
  <si>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</si>
  <si>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</si>
  <si>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</si>
  <si>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</si>
  <si>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</si>
  <si>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</si>
  <si>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</si>
  <si>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</si>
  <si>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</si>
  <si>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</si>
  <si>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</si>
  <si>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</si>
  <si>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</si>
  <si>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</si>
  <si>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</si>
  <si>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</si>
  <si>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</si>
  <si>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</si>
  <si>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</si>
  <si>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</si>
  <si>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</si>
  <si>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</si>
  <si>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</si>
  <si>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</si>
  <si>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</si>
  <si>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</si>
  <si>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</si>
  <si>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</si>
  <si>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</si>
  <si>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</si>
  <si>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</si>
  <si>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</si>
  <si>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</si>
  <si>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</si>
  <si>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</si>
  <si>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</si>
  <si>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</si>
  <si>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</si>
  <si>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</si>
  <si>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</si>
  <si>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</si>
  <si>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</si>
  <si>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</si>
  <si>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</si>
  <si>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</si>
  <si>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</si>
  <si>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</si>
  <si>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</si>
  <si>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</si>
  <si>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</si>
  <si>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</si>
  <si>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</si>
  <si>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</si>
  <si>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</si>
  <si>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</si>
  <si>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</si>
  <si>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</si>
  <si>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</si>
  <si>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</si>
  <si>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</si>
  <si>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</si>
  <si>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</si>
  <si>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</si>
  <si>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</si>
  <si>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</si>
  <si>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</si>
  <si>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</si>
  <si>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</si>
  <si>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</si>
  <si>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</si>
  <si>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</si>
  <si>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</si>
  <si>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</si>
  <si>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</si>
  <si>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</si>
  <si>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</si>
  <si>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</si>
  <si>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</si>
  <si>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</si>
  <si>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</si>
  <si>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</si>
  <si>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</si>
  <si>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</si>
  <si>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</si>
  <si>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</si>
  <si>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</si>
  <si>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</si>
  <si>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</si>
  <si>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</si>
  <si>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</si>
  <si>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</si>
  <si>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</si>
  <si>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</si>
  <si>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</si>
  <si>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</si>
  <si>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</si>
  <si>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</si>
  <si>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</si>
  <si>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</si>
  <si>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</si>
  <si>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</si>
  <si>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</si>
  <si>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</si>
  <si>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</si>
  <si>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</si>
  <si>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</si>
  <si>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</si>
  <si>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</si>
  <si>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</si>
  <si>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</si>
  <si>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</si>
  <si>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</si>
  <si>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</si>
  <si>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</si>
  <si>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</si>
  <si>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</si>
  <si>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</si>
  <si>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</si>
  <si>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</si>
  <si>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</si>
  <si>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</si>
  <si>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</si>
  <si>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</si>
  <si>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</si>
  <si>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</si>
  <si>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</si>
  <si>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</si>
  <si>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</si>
  <si>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</si>
  <si>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</si>
  <si>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</si>
  <si>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</si>
  <si>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</si>
  <si>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</si>
  <si>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</si>
  <si>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</si>
  <si>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</si>
  <si>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</si>
  <si>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</si>
  <si>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</si>
  <si>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</si>
  <si>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</si>
  <si>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</si>
  <si>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</si>
  <si>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</si>
  <si>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</si>
  <si>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</si>
  <si>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</si>
  <si>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</si>
  <si>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</si>
  <si>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</si>
  <si>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</si>
  <si>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</si>
  <si>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</si>
  <si>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</si>
  <si>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</si>
  <si>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</si>
  <si>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</si>
  <si>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</si>
  <si>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</si>
  <si>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</si>
  <si>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</si>
  <si>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</si>
  <si>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</si>
  <si>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</si>
  <si>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</si>
  <si>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</si>
  <si>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</si>
  <si>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</si>
  <si>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</si>
  <si>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</si>
  <si>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</si>
  <si>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</si>
  <si>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</si>
  <si>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</si>
  <si>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</si>
  <si>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</si>
  <si>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</si>
  <si>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</si>
  <si>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</si>
  <si>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</si>
  <si>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</si>
  <si>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</si>
  <si>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</si>
  <si>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</si>
  <si>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</si>
  <si>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</si>
  <si>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</si>
  <si>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</si>
  <si>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</si>
  <si>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</si>
  <si>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</si>
  <si>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</si>
  <si>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</si>
  <si>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</si>
  <si>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</si>
  <si>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</si>
  <si>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</si>
  <si>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</si>
  <si>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</si>
  <si>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</si>
  <si>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</si>
  <si>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</si>
  <si>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</si>
  <si>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</si>
  <si>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</si>
  <si>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</si>
  <si>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</si>
  <si>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</si>
  <si>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</si>
  <si>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</si>
  <si>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</si>
  <si>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</si>
  <si>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</si>
  <si>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</si>
  <si>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</si>
  <si>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</si>
  <si>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</si>
  <si>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</si>
  <si>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</si>
  <si>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</si>
  <si>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</si>
  <si>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</si>
  <si>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</si>
  <si>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</si>
  <si>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</si>
  <si>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</si>
  <si>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</si>
  <si>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</si>
  <si>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</si>
  <si>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</si>
  <si>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</si>
  <si>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</si>
  <si>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</si>
  <si>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</si>
  <si>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</si>
  <si>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</si>
  <si>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</si>
  <si>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</si>
  <si>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</si>
  <si>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</si>
  <si>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</si>
  <si>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</si>
  <si>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</si>
  <si>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</si>
  <si>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</si>
  <si>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</si>
  <si>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</si>
  <si>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</si>
  <si>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</si>
  <si>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</si>
  <si>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</si>
  <si>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</si>
  <si>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</si>
  <si>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</si>
  <si>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</si>
  <si>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</si>
  <si>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</si>
  <si>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</si>
  <si>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</si>
  <si>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</si>
  <si>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</si>
  <si>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</si>
  <si>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</si>
  <si>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</si>
  <si>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</si>
  <si>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</si>
  <si>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</si>
  <si>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</si>
  <si>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</si>
  <si>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</si>
  <si>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</si>
  <si>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</si>
  <si>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</si>
  <si>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</si>
  <si>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</si>
  <si>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</si>
  <si>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</si>
  <si>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</si>
  <si>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</si>
  <si>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</si>
  <si>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</si>
  <si>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</si>
  <si>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</si>
  <si>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</si>
  <si>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</si>
  <si>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</si>
  <si>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</si>
  <si>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</si>
  <si>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</si>
  <si>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</si>
  <si>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</si>
  <si>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</si>
  <si>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</si>
  <si>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</si>
  <si>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</si>
  <si>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</si>
  <si>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</si>
  <si>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</si>
  <si>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</si>
  <si>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</si>
  <si>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</si>
  <si>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</si>
  <si>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</si>
  <si>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</si>
  <si>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</si>
  <si>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</si>
  <si>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</si>
  <si>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</si>
  <si>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</si>
  <si>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</si>
  <si>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</si>
  <si>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</si>
  <si>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</si>
  <si>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</si>
  <si>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</si>
  <si>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</si>
  <si>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</si>
  <si>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</si>
  <si>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</si>
  <si>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</si>
  <si>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</si>
  <si>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</si>
  <si>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</si>
  <si>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</si>
  <si>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</si>
  <si>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</si>
  <si>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</si>
  <si>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</si>
  <si>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</si>
  <si>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</si>
  <si>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</si>
  <si>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</si>
  <si>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</si>
  <si>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</si>
  <si>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</si>
  <si>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</si>
  <si>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</si>
  <si>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</si>
  <si>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</si>
  <si>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</si>
  <si>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</si>
  <si>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</si>
  <si>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</si>
  <si>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</si>
  <si>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</si>
  <si>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</si>
  <si>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</si>
  <si>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</si>
  <si>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</si>
  <si>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</si>
  <si>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</si>
  <si>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</si>
  <si>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</si>
  <si>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</si>
  <si>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</si>
  <si>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</si>
  <si>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</si>
  <si>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</si>
  <si>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</si>
  <si>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</si>
  <si>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</si>
  <si>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</si>
  <si>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</si>
  <si>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</si>
  <si>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</si>
  <si>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</si>
  <si>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</si>
  <si>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</si>
  <si>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</si>
  <si>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</si>
  <si>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</si>
  <si>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</si>
  <si>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</si>
  <si>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</si>
  <si>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</si>
  <si>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</si>
  <si>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</si>
  <si>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</si>
  <si>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</si>
  <si>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</si>
  <si>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</si>
  <si>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</si>
  <si>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</si>
  <si>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</si>
  <si>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</si>
  <si>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</si>
  <si>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</si>
  <si>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</si>
  <si>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</si>
  <si>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</si>
  <si>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</si>
  <si>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</si>
  <si>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</si>
  <si>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</si>
  <si>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</si>
  <si>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</si>
  <si>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</si>
  <si>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</si>
  <si>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</si>
  <si>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</si>
  <si>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</si>
  <si>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</si>
  <si>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</si>
  <si>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</si>
  <si>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</si>
  <si>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</si>
  <si>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</si>
  <si>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</si>
  <si>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</si>
  <si>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</si>
  <si>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</si>
  <si>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</si>
  <si>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</si>
  <si>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</si>
  <si>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</si>
  <si>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</si>
  <si>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</si>
  <si>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</si>
  <si>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</si>
  <si>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</si>
  <si>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</si>
  <si>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</si>
  <si>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</si>
  <si>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</si>
  <si>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</si>
  <si>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</si>
  <si>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</si>
  <si>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</si>
  <si>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</si>
  <si>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</si>
  <si>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</si>
  <si>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</si>
  <si>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</si>
  <si>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</si>
  <si>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</si>
  <si>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</si>
  <si>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</si>
  <si>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</si>
  <si>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</si>
  <si>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</si>
  <si>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</si>
  <si>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</si>
  <si>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</si>
  <si>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</si>
  <si>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</si>
  <si>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</si>
  <si>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</si>
  <si>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</si>
  <si>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</si>
  <si>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</si>
  <si>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</si>
  <si>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</si>
  <si>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</si>
  <si>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</si>
  <si>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</si>
  <si>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</si>
  <si>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</si>
  <si>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</si>
  <si>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</si>
  <si>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</si>
  <si>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</si>
  <si>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</si>
  <si>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</si>
  <si>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</si>
  <si>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</si>
  <si>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</si>
  <si>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</si>
  <si>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</si>
  <si>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</si>
  <si>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</si>
  <si>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</si>
  <si>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</si>
  <si>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</si>
  <si>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</si>
  <si>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</si>
  <si>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</si>
  <si>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</si>
  <si>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</si>
  <si>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</si>
  <si>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</si>
  <si>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</si>
  <si>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</si>
  <si>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</si>
  <si>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</si>
  <si>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</si>
  <si>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</si>
  <si>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</si>
  <si>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</si>
  <si>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</si>
  <si>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</si>
  <si>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</si>
  <si>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</si>
  <si>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</si>
  <si>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</si>
  <si>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</si>
  <si>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</si>
  <si>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</si>
  <si>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</si>
  <si>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</si>
  <si>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</si>
  <si>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</si>
  <si>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</si>
  <si>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</si>
  <si>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</si>
  <si>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</si>
  <si>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</si>
  <si>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</si>
  <si>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</si>
  <si>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</si>
  <si>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</si>
  <si>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</si>
  <si>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</si>
  <si>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</si>
  <si>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</si>
  <si>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</si>
  <si>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</si>
  <si>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</si>
  <si>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</si>
  <si>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</si>
  <si>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</si>
  <si>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</si>
  <si>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</si>
  <si>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</si>
  <si>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</si>
  <si>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</si>
  <si>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</si>
  <si>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</si>
  <si>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</si>
  <si>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</si>
  <si>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</si>
  <si>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</si>
  <si>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</si>
  <si>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</si>
  <si>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</si>
  <si>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</si>
  <si>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</si>
  <si>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</si>
  <si>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</si>
  <si>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</si>
  <si>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</si>
  <si>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</si>
  <si>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</si>
  <si>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</si>
  <si>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</si>
  <si>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</si>
  <si>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</si>
  <si>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</si>
  <si>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</si>
  <si>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</si>
  <si>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</si>
  <si>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</si>
  <si>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</si>
  <si>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</si>
  <si>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</si>
  <si>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</si>
  <si>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</si>
  <si>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</si>
  <si>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</si>
  <si>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</si>
  <si>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</si>
  <si>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</si>
  <si>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</si>
  <si>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</si>
  <si>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</si>
  <si>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</si>
  <si>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</si>
  <si>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</si>
  <si>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</si>
  <si>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</si>
  <si>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</si>
  <si>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</si>
  <si>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</si>
  <si>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</si>
  <si>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</si>
  <si>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</si>
  <si>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</si>
  <si>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</si>
  <si>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</si>
  <si>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</si>
  <si>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</si>
  <si>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</si>
  <si>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</si>
  <si>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</si>
  <si>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</si>
  <si>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</si>
  <si>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</si>
  <si>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</si>
  <si>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</si>
  <si>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</si>
  <si>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</si>
  <si>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</si>
  <si>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</si>
  <si>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</si>
  <si>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</si>
  <si>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</si>
  <si>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</si>
  <si>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</si>
  <si>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</si>
  <si>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</si>
  <si>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</si>
  <si>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</si>
  <si>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</si>
  <si>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</si>
  <si>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</si>
  <si>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</si>
  <si>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</si>
  <si>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</si>
  <si>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</si>
  <si>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</si>
  <si>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</si>
  <si>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</si>
  <si>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</si>
  <si>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</si>
  <si>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</si>
  <si>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</si>
  <si>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</si>
  <si>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</si>
  <si>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</si>
  <si>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</si>
  <si>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</si>
  <si>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</si>
  <si>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</si>
  <si>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</si>
  <si>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</si>
  <si>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</si>
  <si>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</si>
  <si>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</si>
  <si>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</si>
  <si>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</si>
  <si>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</si>
  <si>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</si>
  <si>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</si>
  <si>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</si>
  <si>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</si>
  <si>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</si>
  <si>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</si>
  <si>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</si>
  <si>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</si>
  <si>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</si>
  <si>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</si>
  <si>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</si>
  <si>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</si>
  <si>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</si>
  <si>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</si>
  <si>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</si>
  <si>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</si>
  <si>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</si>
  <si>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</si>
  <si>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</si>
  <si>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</si>
  <si>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</si>
  <si>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</si>
  <si>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</si>
  <si>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</si>
  <si>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</si>
  <si>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</si>
  <si>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</si>
  <si>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</si>
  <si>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</si>
  <si>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</si>
  <si>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</si>
  <si>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</si>
  <si>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</si>
  <si>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</si>
  <si>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</si>
  <si>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</si>
  <si>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</si>
  <si>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</si>
  <si>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</si>
  <si>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</si>
  <si>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</si>
  <si>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</si>
  <si>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</si>
  <si>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</si>
  <si>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</si>
  <si>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</si>
  <si>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</si>
  <si>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</si>
  <si>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</si>
  <si>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</si>
  <si>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</si>
  <si>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</si>
  <si>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</si>
  <si>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</si>
  <si>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</si>
  <si>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</si>
  <si>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</si>
  <si>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</si>
  <si>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</si>
  <si>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</si>
  <si>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</si>
  <si>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</si>
  <si>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</si>
  <si>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</si>
  <si>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</si>
  <si>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</si>
  <si>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</si>
  <si>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</si>
  <si>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</si>
  <si>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</si>
  <si>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</si>
  <si>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</si>
  <si>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</si>
  <si>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</si>
  <si>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</si>
  <si>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</si>
  <si>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</si>
  <si>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</si>
  <si>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</si>
  <si>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</si>
  <si>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</si>
  <si>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</si>
  <si>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</si>
  <si>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</si>
  <si>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</si>
  <si>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</si>
  <si>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</si>
  <si>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</si>
  <si>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</si>
  <si>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</si>
  <si>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</si>
  <si>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</si>
  <si>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</si>
  <si>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</si>
  <si>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</si>
  <si>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</si>
  <si>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</si>
  <si>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</si>
  <si>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</si>
  <si>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</si>
  <si>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</si>
  <si>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</si>
  <si>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</si>
  <si>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</si>
  <si>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</si>
  <si>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</si>
  <si>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</si>
  <si>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</si>
  <si>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</si>
  <si>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</si>
  <si>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</si>
  <si>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</si>
  <si>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</si>
  <si>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</si>
  <si>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</si>
  <si>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</si>
  <si>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</si>
  <si>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</si>
  <si>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</si>
  <si>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</si>
  <si>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</si>
  <si>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</si>
  <si>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</si>
  <si>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</si>
  <si>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</si>
  <si>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</si>
  <si>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</si>
  <si>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</si>
  <si>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</si>
  <si>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</si>
  <si>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</si>
  <si>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</si>
  <si>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</si>
  <si>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</si>
  <si>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</si>
  <si>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</si>
  <si>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</si>
  <si>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</si>
  <si>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</si>
  <si>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</si>
  <si>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</si>
  <si>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</si>
  <si>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</si>
  <si>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</si>
  <si>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</si>
  <si>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</si>
  <si>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</si>
  <si>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</si>
  <si>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</si>
  <si>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</si>
  <si>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</si>
  <si>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</si>
  <si>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</si>
  <si>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</si>
  <si>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</si>
  <si>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</si>
  <si>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</si>
  <si>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</si>
  <si>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</si>
  <si>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</si>
  <si>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</si>
  <si>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</si>
  <si>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</si>
  <si>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</si>
  <si>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</si>
  <si>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</si>
  <si>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</si>
  <si>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</si>
  <si>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</si>
  <si>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</si>
  <si>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</si>
  <si>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</si>
  <si>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</si>
  <si>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</si>
  <si>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</si>
  <si>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</si>
  <si>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</si>
  <si>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</si>
  <si>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</si>
  <si>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</si>
  <si>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</si>
  <si>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</si>
  <si>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</si>
  <si>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</si>
  <si>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</si>
  <si>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</si>
  <si>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</si>
  <si>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</si>
  <si>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</si>
  <si>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</si>
  <si>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</si>
  <si>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</si>
  <si>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</si>
  <si>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</si>
  <si>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</si>
  <si>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</si>
  <si>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</si>
  <si>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</si>
  <si>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</si>
  <si>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</si>
  <si>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</si>
  <si>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</si>
  <si>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</si>
  <si>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</si>
  <si>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</si>
  <si>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</si>
  <si>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</si>
  <si>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</si>
  <si>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</si>
  <si>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</si>
  <si>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</si>
  <si>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</si>
  <si>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</si>
  <si>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</si>
  <si>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</si>
  <si>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</si>
  <si>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</si>
  <si>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</si>
  <si>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</si>
  <si>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</si>
  <si>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</si>
  <si>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</si>
  <si>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</si>
  <si>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</si>
  <si>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</si>
  <si>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</si>
  <si>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</si>
  <si>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</si>
  <si>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</si>
  <si>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</si>
  <si>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</si>
  <si>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</si>
  <si>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</si>
  <si>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</si>
  <si>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</si>
  <si>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</si>
  <si>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</si>
  <si>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</si>
  <si>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</si>
  <si>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</si>
  <si>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</si>
  <si>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</si>
  <si>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</si>
  <si>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</si>
  <si>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</si>
  <si>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</si>
  <si>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</si>
  <si>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</si>
  <si>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</si>
  <si>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</si>
  <si>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</si>
  <si>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</si>
  <si>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</si>
  <si>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</si>
  <si>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</si>
  <si>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</si>
  <si>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</si>
  <si>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</si>
  <si>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</si>
  <si>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</si>
  <si>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</si>
  <si>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</si>
  <si>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</si>
  <si>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</si>
  <si>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</si>
  <si>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</si>
  <si>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</si>
  <si>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</si>
  <si>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</si>
  <si>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</si>
  <si>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</si>
  <si>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</si>
  <si>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</si>
  <si>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</si>
  <si>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</si>
  <si>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</si>
  <si>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</si>
  <si>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</si>
  <si>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</si>
  <si>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</si>
  <si>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</si>
  <si>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</si>
  <si>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</si>
  <si>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</si>
  <si>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</si>
  <si>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</si>
  <si>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</si>
  <si>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</si>
  <si>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</si>
  <si>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</si>
  <si>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</si>
  <si>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</si>
  <si>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</si>
  <si>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</si>
  <si>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</si>
  <si>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</si>
  <si>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</si>
  <si>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</si>
  <si>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</si>
  <si>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</si>
  <si>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</si>
  <si>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</si>
  <si>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</si>
  <si>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</si>
  <si>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</si>
  <si>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</si>
  <si>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</si>
  <si>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</si>
  <si>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</si>
  <si>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</si>
  <si>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</si>
  <si>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</si>
  <si>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</si>
  <si>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</si>
  <si>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</si>
  <si>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</si>
  <si>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</si>
  <si>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</si>
  <si>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</si>
  <si>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</si>
  <si>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</si>
  <si>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</si>
  <si>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</si>
  <si>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</si>
  <si>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</si>
  <si>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</si>
  <si>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</si>
  <si>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</si>
  <si>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</si>
  <si>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</si>
  <si>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</si>
  <si>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</si>
  <si>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</si>
  <si>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</si>
  <si>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</si>
  <si>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</si>
  <si>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</si>
  <si>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</si>
  <si>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</si>
  <si>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</si>
  <si>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</si>
  <si>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</si>
  <si>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</si>
  <si>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</si>
  <si>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</si>
  <si>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</si>
  <si>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</si>
  <si>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</si>
  <si>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</si>
  <si>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</si>
  <si>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</si>
  <si>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</si>
  <si>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</si>
  <si>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</si>
  <si>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</si>
  <si>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</si>
  <si>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</si>
  <si>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</si>
  <si>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</si>
  <si>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</si>
  <si>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</si>
  <si>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</si>
  <si>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</si>
  <si>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</si>
  <si>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</si>
  <si>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</si>
  <si>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</si>
  <si>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</si>
  <si>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</si>
  <si>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</si>
  <si>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</si>
  <si>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</si>
  <si>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</si>
  <si>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</si>
  <si>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</si>
  <si>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</si>
  <si>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</si>
  <si>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</si>
  <si>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</si>
  <si>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</si>
  <si>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</si>
  <si>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</si>
  <si>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</si>
  <si>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</si>
  <si>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</si>
  <si>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</si>
  <si>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</si>
  <si>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</si>
  <si>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</si>
  <si>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</si>
  <si>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</si>
  <si>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</si>
  <si>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</si>
  <si>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</si>
  <si>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</si>
  <si>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</si>
  <si>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</si>
  <si>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</si>
  <si>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</si>
  <si>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</si>
  <si>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</si>
  <si>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</si>
  <si>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</si>
  <si>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</si>
  <si>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</si>
  <si>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</si>
  <si>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</si>
  <si>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</si>
  <si>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</si>
  <si>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</si>
  <si>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</si>
  <si>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</si>
  <si>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</si>
  <si>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</si>
  <si>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</si>
  <si>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</si>
  <si>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</si>
  <si>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</si>
  <si>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</si>
  <si>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</si>
  <si>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</si>
  <si>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</si>
  <si>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</si>
  <si>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</si>
  <si>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</si>
  <si>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</si>
  <si>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</si>
  <si>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</si>
  <si>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</si>
  <si>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</si>
  <si>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</si>
  <si>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</si>
  <si>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</si>
  <si>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</si>
  <si>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</si>
  <si>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</si>
  <si>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</si>
  <si>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</si>
  <si>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</si>
  <si>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</si>
  <si>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</si>
  <si>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</si>
  <si>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</si>
  <si>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</si>
  <si>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</si>
  <si>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</si>
  <si>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</si>
  <si>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</si>
  <si>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</si>
  <si>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</si>
  <si>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</si>
  <si>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</si>
  <si>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</si>
  <si>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</si>
  <si>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</si>
  <si>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</si>
  <si>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</si>
  <si>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</si>
  <si>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</si>
  <si>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</si>
  <si>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</si>
  <si>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</si>
  <si>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</si>
  <si>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</si>
  <si>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</si>
  <si>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</si>
  <si>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</si>
  <si>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</si>
  <si>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</si>
  <si>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</si>
  <si>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</si>
  <si>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</si>
  <si>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</si>
  <si>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</si>
  <si>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</si>
  <si>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</si>
  <si>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</si>
  <si>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</si>
  <si>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</si>
  <si>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</si>
  <si>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</si>
  <si>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</si>
  <si>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</si>
  <si>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</si>
  <si>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</si>
  <si>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</si>
  <si>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</si>
  <si>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</si>
  <si>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</si>
  <si>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</si>
  <si>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</si>
  <si>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</si>
  <si>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</si>
  <si>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</si>
  <si>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</si>
  <si>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</si>
  <si>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</si>
  <si>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</si>
  <si>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</si>
  <si>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</si>
  <si>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</si>
  <si>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</si>
  <si>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</si>
  <si>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</si>
  <si>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</si>
  <si>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</si>
  <si>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</si>
  <si>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</si>
  <si>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</si>
  <si>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</si>
  <si>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</si>
  <si>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</si>
  <si>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</si>
  <si>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</si>
  <si>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</si>
  <si>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</si>
  <si>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</si>
  <si>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</si>
  <si>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</si>
  <si>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</si>
  <si>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</si>
  <si>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</si>
  <si>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</si>
  <si>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</si>
  <si>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</si>
  <si>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</si>
  <si>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</si>
  <si>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</si>
  <si>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</si>
  <si>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</si>
  <si>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</si>
  <si>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</si>
  <si>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</si>
  <si>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</si>
  <si>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</si>
  <si>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</si>
  <si>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</si>
  <si>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</si>
  <si>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</si>
  <si>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</si>
  <si>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</si>
  <si>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</si>
  <si>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</si>
  <si>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</si>
  <si>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</si>
  <si>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</si>
  <si>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</si>
  <si>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</si>
  <si>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</si>
  <si>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</si>
  <si>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</si>
  <si>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</si>
  <si>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</si>
  <si>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</si>
  <si>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</si>
  <si>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</si>
  <si>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</si>
  <si>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</si>
  <si>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</si>
  <si>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</si>
  <si>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</si>
  <si>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</si>
  <si>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</si>
  <si>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</si>
  <si>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</si>
  <si>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</si>
  <si>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</si>
  <si>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</si>
  <si>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</si>
  <si>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</si>
  <si>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</si>
  <si>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</si>
  <si>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</si>
  <si>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</si>
  <si>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</si>
  <si>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</si>
  <si>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</si>
  <si>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</si>
  <si>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</si>
  <si>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</si>
  <si>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</si>
  <si>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</si>
  <si>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</si>
  <si>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</si>
  <si>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</si>
  <si>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</si>
  <si>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</si>
  <si>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</si>
  <si>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</si>
  <si>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</si>
  <si>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</si>
  <si>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</si>
  <si>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</si>
  <si>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</si>
  <si>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</si>
  <si>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</si>
  <si>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</si>
  <si>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</si>
  <si>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</si>
  <si>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</si>
  <si>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</si>
  <si>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</si>
  <si>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</si>
  <si>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</si>
  <si>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</si>
  <si>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</si>
  <si>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</si>
  <si>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</si>
  <si>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</si>
  <si>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</si>
  <si>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</si>
  <si>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</si>
  <si>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</si>
  <si>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</si>
  <si>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</si>
  <si>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</si>
  <si>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</si>
  <si>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</si>
  <si>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</si>
  <si>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</si>
  <si>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</si>
  <si>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</si>
  <si>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</si>
  <si>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</si>
  <si>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</si>
  <si>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</si>
  <si>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</si>
  <si>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</si>
  <si>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</si>
  <si>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</si>
  <si>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</si>
  <si>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</si>
  <si>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</si>
  <si>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</si>
  <si>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</si>
  <si>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</si>
  <si>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</si>
  <si>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</si>
  <si>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</si>
  <si>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</si>
  <si>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</si>
  <si>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</si>
  <si>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</si>
  <si>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</si>
  <si>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</si>
  <si>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</si>
  <si>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</si>
  <si>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</si>
  <si>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</si>
  <si>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</si>
  <si>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</si>
  <si>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</si>
  <si>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</si>
  <si>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</si>
  <si>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</si>
  <si>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</si>
  <si>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</si>
  <si>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</si>
  <si>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</si>
  <si>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</si>
  <si>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</si>
  <si>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</si>
  <si>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</si>
  <si>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</si>
  <si>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</si>
  <si>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</si>
  <si>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</si>
  <si>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</si>
  <si>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</si>
  <si>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</si>
  <si>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</si>
  <si>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</si>
  <si>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</si>
  <si>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</si>
  <si>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</si>
  <si>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</si>
  <si>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</si>
  <si>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</si>
  <si>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</si>
  <si>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</si>
  <si>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</si>
  <si>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</si>
  <si>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</si>
  <si>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</si>
  <si>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</si>
  <si>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</si>
  <si>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</si>
  <si>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</si>
  <si>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</si>
  <si>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</si>
  <si>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</si>
  <si>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</si>
  <si>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</si>
  <si>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</si>
  <si>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</si>
  <si>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</si>
  <si>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</si>
  <si>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</si>
  <si>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</si>
  <si>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</si>
  <si>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</si>
  <si>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</si>
  <si>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</si>
  <si>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</si>
  <si>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</si>
  <si>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</si>
  <si>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</si>
  <si>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</si>
  <si>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</si>
  <si>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</si>
  <si>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</si>
  <si>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</si>
  <si>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</si>
  <si>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</si>
  <si>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</si>
  <si>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</si>
  <si>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</si>
  <si>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</si>
  <si>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</si>
  <si>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</si>
  <si>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</si>
  <si>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</si>
  <si>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</si>
  <si>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</si>
  <si>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</si>
  <si>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</si>
  <si>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</si>
  <si>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</si>
  <si>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</si>
  <si>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</si>
  <si>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</si>
  <si>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</si>
  <si>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</si>
  <si>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</si>
  <si>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</si>
  <si>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</si>
  <si>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</si>
  <si>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</si>
  <si>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</si>
  <si>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</si>
  <si>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</si>
  <si>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</si>
  <si>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</si>
  <si>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</si>
  <si>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</si>
  <si>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</si>
  <si>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</si>
  <si>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</si>
  <si>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</si>
  <si>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</si>
  <si>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</si>
  <si>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</si>
  <si>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</si>
  <si>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</si>
  <si>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</si>
  <si>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</si>
  <si>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</si>
  <si>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</si>
  <si>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</si>
  <si>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</si>
  <si>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</si>
  <si>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</si>
  <si>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</si>
  <si>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</si>
  <si>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</si>
  <si>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</si>
  <si>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</si>
  <si>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</si>
  <si>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</si>
  <si>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</si>
  <si>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</si>
  <si>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</si>
  <si>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</si>
  <si>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</si>
  <si>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</si>
  <si>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</si>
  <si>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</si>
  <si>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</si>
  <si>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</si>
  <si>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</si>
  <si>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</si>
  <si>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</si>
  <si>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</si>
  <si>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</si>
  <si>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</si>
  <si>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</si>
  <si>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</si>
  <si>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</si>
  <si>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</si>
  <si>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</si>
  <si>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</si>
  <si>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</si>
  <si>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</si>
  <si>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</si>
  <si>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</si>
  <si>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</si>
  <si>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</si>
  <si>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</si>
  <si>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</si>
  <si>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</si>
  <si>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</si>
  <si>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</si>
  <si>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</si>
  <si>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</si>
  <si>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</si>
  <si>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</si>
  <si>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</si>
  <si>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</si>
  <si>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</si>
  <si>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</si>
  <si>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</si>
  <si>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</si>
  <si>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</si>
  <si>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</si>
  <si>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</si>
  <si>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</si>
  <si>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</si>
  <si>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</si>
  <si>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</si>
  <si>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</si>
  <si>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</si>
  <si>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</si>
  <si>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</si>
  <si>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</si>
  <si>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</si>
  <si>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</si>
  <si>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</si>
  <si>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</si>
  <si>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</si>
  <si>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</si>
  <si>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</si>
  <si>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</si>
  <si>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</si>
  <si>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</si>
  <si>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</si>
  <si>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</si>
  <si>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</si>
  <si>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</si>
  <si>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</si>
  <si>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</si>
  <si>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</si>
  <si>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</si>
  <si>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</si>
  <si>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</si>
  <si>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</si>
  <si>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</si>
  <si>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</si>
  <si>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</si>
  <si>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</si>
  <si>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</si>
  <si>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</si>
  <si>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</si>
  <si>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</si>
  <si>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</si>
  <si>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</si>
  <si>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</si>
  <si>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</si>
  <si>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</si>
  <si>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</si>
  <si>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</si>
  <si>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</si>
  <si>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</si>
  <si>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</si>
  <si>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</si>
  <si>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</si>
  <si>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</si>
  <si>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</si>
  <si>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</si>
  <si>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</si>
  <si>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</si>
  <si>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</si>
  <si>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</si>
  <si>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</si>
  <si>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</si>
  <si>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</si>
  <si>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</si>
  <si>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</si>
  <si>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</si>
  <si>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</si>
  <si>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</si>
  <si>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</si>
  <si>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</si>
  <si>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</si>
  <si>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</si>
  <si>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</si>
  <si>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</si>
  <si>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</si>
  <si>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</si>
  <si>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</si>
  <si>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</si>
  <si>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</si>
  <si>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</si>
  <si>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</si>
  <si>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</si>
  <si>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</si>
  <si>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</si>
  <si>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</si>
  <si>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</si>
  <si>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</si>
  <si>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</si>
  <si>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</si>
  <si>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</si>
  <si>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</si>
  <si>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</si>
  <si>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</si>
  <si>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</si>
  <si>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</si>
  <si>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</si>
  <si>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</si>
  <si>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</si>
  <si>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</si>
  <si>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</si>
  <si>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</si>
  <si>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</si>
  <si>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</si>
  <si>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</si>
  <si>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</si>
  <si>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</si>
  <si>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</si>
  <si>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</si>
  <si>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</si>
  <si>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</si>
  <si>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</si>
  <si>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</si>
  <si>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</si>
  <si>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</si>
  <si>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</si>
  <si>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</si>
  <si>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</si>
  <si>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</si>
  <si>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</si>
  <si>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</si>
  <si>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</si>
  <si>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</si>
  <si>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</si>
  <si>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</si>
  <si>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</si>
  <si>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</si>
  <si>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</si>
  <si>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</si>
  <si>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</si>
  <si>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</si>
  <si>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</si>
  <si>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</si>
  <si>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</si>
  <si>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</si>
  <si>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</si>
  <si>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</si>
  <si>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</si>
  <si>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</si>
  <si>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</si>
  <si>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</si>
  <si>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</si>
  <si>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</si>
  <si>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</si>
  <si>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</si>
  <si>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</si>
  <si>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</si>
  <si>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</si>
  <si>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</si>
  <si>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</si>
  <si>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</si>
  <si>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</si>
  <si>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</si>
  <si>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</si>
  <si>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</si>
  <si>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</si>
  <si>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</si>
  <si>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</si>
  <si>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</si>
  <si>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</si>
  <si>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</si>
  <si>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</si>
  <si>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</si>
  <si>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</si>
  <si>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</si>
  <si>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</si>
  <si>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</si>
  <si>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</si>
  <si>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</si>
  <si>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</si>
  <si>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</si>
  <si>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</si>
  <si>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</si>
  <si>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</si>
  <si>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</si>
  <si>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</si>
  <si>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</si>
  <si>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</si>
  <si>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</si>
  <si>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</si>
  <si>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</si>
  <si>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</si>
  <si>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</si>
  <si>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</si>
  <si>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</si>
  <si>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</si>
  <si>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</si>
  <si>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</si>
  <si>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</si>
  <si>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</si>
  <si>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</si>
  <si>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</si>
  <si>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</si>
  <si>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</si>
  <si>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</si>
  <si>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</si>
  <si>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</si>
  <si>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</si>
  <si>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</si>
  <si>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</si>
  <si>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</si>
  <si>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</si>
  <si>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</si>
  <si>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</si>
  <si>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</si>
  <si>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</si>
  <si>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</si>
  <si>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</si>
  <si>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</si>
  <si>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</si>
  <si>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</si>
  <si>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</si>
  <si>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</si>
  <si>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</si>
  <si>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</si>
  <si>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</si>
  <si>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</si>
  <si>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</si>
  <si>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</si>
  <si>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</si>
  <si>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</si>
  <si>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</si>
  <si>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</si>
  <si>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</si>
  <si>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</si>
  <si>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</si>
  <si>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</si>
  <si>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</si>
  <si>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</si>
  <si>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</si>
  <si>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</si>
  <si>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</si>
  <si>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</si>
  <si>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</si>
  <si>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</si>
  <si>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</si>
  <si>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</si>
  <si>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</si>
  <si>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</si>
  <si>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</si>
  <si>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</si>
  <si>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</si>
  <si>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</si>
  <si>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</si>
  <si>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</si>
  <si>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</si>
  <si>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</si>
  <si>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</si>
  <si>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</si>
  <si>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</si>
  <si>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</si>
  <si>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</si>
  <si>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</si>
  <si>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</si>
  <si>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</si>
  <si>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</si>
  <si>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</si>
  <si>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</si>
  <si>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</si>
  <si>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</si>
  <si>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</si>
  <si>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</si>
  <si>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</si>
  <si>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</si>
  <si>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</si>
  <si>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</si>
  <si>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</si>
  <si>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</si>
  <si>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</si>
  <si>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</si>
  <si>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</si>
  <si>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</si>
  <si>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</si>
  <si>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</si>
  <si>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</si>
  <si>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</si>
  <si>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</si>
  <si>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</si>
  <si>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</si>
  <si>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</si>
  <si>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</si>
  <si>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</si>
  <si>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</si>
  <si>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</si>
  <si>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</si>
  <si>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</si>
  <si>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</si>
  <si>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</si>
  <si>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</si>
  <si>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</si>
  <si>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</si>
  <si>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</si>
  <si>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</si>
  <si>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</si>
  <si>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</si>
  <si>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</si>
  <si>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</si>
  <si>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</si>
  <si>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</si>
  <si>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</si>
  <si>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</si>
  <si>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</si>
  <si>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</si>
  <si>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</si>
  <si>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</si>
  <si>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</si>
  <si>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</si>
  <si>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</si>
  <si>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</si>
  <si>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</si>
  <si>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</si>
  <si>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</si>
  <si>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</si>
  <si>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</si>
  <si>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</si>
  <si>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</si>
  <si>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</si>
  <si>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</si>
  <si>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</si>
  <si>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</si>
  <si>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</si>
  <si>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</si>
  <si>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</si>
  <si>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</si>
  <si>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</si>
  <si>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</si>
  <si>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</si>
  <si>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</si>
  <si>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</si>
  <si>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</si>
  <si>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</si>
  <si>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</si>
  <si>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</si>
  <si>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</si>
  <si>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</si>
  <si>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</si>
  <si>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</si>
  <si>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</si>
  <si>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</si>
  <si>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</si>
  <si>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</si>
  <si>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</si>
  <si>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</si>
  <si>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</si>
  <si>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</si>
  <si>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</si>
  <si>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</si>
  <si>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</si>
  <si>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</si>
  <si>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</si>
  <si>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</si>
  <si>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</si>
  <si>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</si>
  <si>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</si>
  <si>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</si>
  <si>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</si>
  <si>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</si>
  <si>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</si>
  <si>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</si>
  <si>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</si>
  <si>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</si>
  <si>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</si>
  <si>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</si>
  <si>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</si>
  <si>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</si>
  <si>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</si>
  <si>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</si>
  <si>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</si>
  <si>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</si>
  <si>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</si>
  <si>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</si>
  <si>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</si>
  <si>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</si>
  <si>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</si>
  <si>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</si>
  <si>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</si>
  <si>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</si>
  <si>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</si>
  <si>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</si>
  <si>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</si>
  <si>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</si>
  <si>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</si>
  <si>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</si>
  <si>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</si>
  <si>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</si>
  <si>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</si>
  <si>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</si>
  <si>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</si>
  <si>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</si>
  <si>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</si>
  <si>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</si>
  <si>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</si>
  <si>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</si>
  <si>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</si>
  <si>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</si>
  <si>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</si>
  <si>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</si>
  <si>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</si>
  <si>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</si>
  <si>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</si>
  <si>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</si>
  <si>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</si>
  <si>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</si>
  <si>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</si>
  <si>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</si>
  <si>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</si>
  <si>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</si>
  <si>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</si>
  <si>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</si>
  <si>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</si>
  <si>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</si>
  <si>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</si>
  <si>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</si>
  <si>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</si>
  <si>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</si>
  <si>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</si>
  <si>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</si>
  <si>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</si>
  <si>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</si>
  <si>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</si>
  <si>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</si>
  <si>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</si>
  <si>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</si>
  <si>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</si>
  <si>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</si>
  <si>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</si>
  <si>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</si>
  <si>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</si>
  <si>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</si>
  <si>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</si>
  <si>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</si>
  <si>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</si>
  <si>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</si>
  <si>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</si>
  <si>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</si>
  <si>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</si>
  <si>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</si>
  <si>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</si>
  <si>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</si>
  <si>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</si>
  <si>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</si>
  <si>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</si>
  <si>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</si>
  <si>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</si>
  <si>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</si>
  <si>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</si>
  <si>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</si>
  <si>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</si>
  <si>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</si>
  <si>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</si>
  <si>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</si>
  <si>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</si>
  <si>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</si>
  <si>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</si>
  <si>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</si>
  <si>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</si>
  <si>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</si>
  <si>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</si>
  <si>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</si>
  <si>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</si>
  <si>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</si>
  <si>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</si>
  <si>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</si>
  <si>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</si>
  <si>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</si>
  <si>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</si>
  <si>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</si>
  <si>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</si>
  <si>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</si>
  <si>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</si>
  <si>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</si>
  <si>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</si>
  <si>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</si>
  <si>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</si>
  <si>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</si>
  <si>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</si>
  <si>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</si>
  <si>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</si>
  <si>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</si>
  <si>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</si>
  <si>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</si>
  <si>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</si>
  <si>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</si>
  <si>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</si>
  <si>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</si>
  <si>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</si>
  <si>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</si>
  <si>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</si>
  <si>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</si>
  <si>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</si>
  <si>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</si>
  <si>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</si>
  <si>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</si>
  <si>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</si>
  <si>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</si>
  <si>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</si>
  <si>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</si>
  <si>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</si>
  <si>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</si>
  <si>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</si>
  <si>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</si>
  <si>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</si>
  <si>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</si>
  <si>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</si>
  <si>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</si>
  <si>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</si>
  <si>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</si>
  <si>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</si>
  <si>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</si>
  <si>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</si>
  <si>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</si>
  <si>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</si>
  <si>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</si>
  <si>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</si>
  <si>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</si>
  <si>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</si>
  <si>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</si>
  <si>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</si>
  <si>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</si>
  <si>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</si>
  <si>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</si>
  <si>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</si>
  <si>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</si>
  <si>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</si>
  <si>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</si>
  <si>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</si>
  <si>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</si>
  <si>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</si>
  <si>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</si>
  <si>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</si>
  <si>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</si>
  <si>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</si>
  <si>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</si>
  <si>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</si>
  <si>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</si>
  <si>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</si>
  <si>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</si>
  <si>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</si>
  <si>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</si>
  <si>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</si>
  <si>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</si>
  <si>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</si>
  <si>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</si>
  <si>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</si>
  <si>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</si>
  <si>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</si>
  <si>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</si>
  <si>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</si>
  <si>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</si>
  <si>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</si>
  <si>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</si>
  <si>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</si>
  <si>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</si>
  <si>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</si>
  <si>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</si>
  <si>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</si>
  <si>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</si>
  <si>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</si>
  <si>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</si>
  <si>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</si>
  <si>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</si>
  <si>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</si>
  <si>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</si>
  <si>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</si>
  <si>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</si>
  <si>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</si>
  <si>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</si>
  <si>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</si>
  <si>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</si>
  <si>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</si>
  <si>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</si>
  <si>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</si>
  <si>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</si>
  <si>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</si>
  <si>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</si>
  <si>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</si>
  <si>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</si>
  <si>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</si>
  <si>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</si>
  <si>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</si>
  <si>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</si>
  <si>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</si>
  <si>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</si>
  <si>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</si>
  <si>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</si>
  <si>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</si>
  <si>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</si>
  <si>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</si>
  <si>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</si>
  <si>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</si>
  <si>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</si>
  <si>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</si>
  <si>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</si>
  <si>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</si>
  <si>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</si>
  <si>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</si>
  <si>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</si>
  <si>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</si>
  <si>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</si>
  <si>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</si>
  <si>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</si>
  <si>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</si>
  <si>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</si>
  <si>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</si>
  <si>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</si>
  <si>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</si>
  <si>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</si>
  <si>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</si>
  <si>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</si>
  <si>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</si>
  <si>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</si>
  <si>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</si>
  <si>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</si>
  <si>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</si>
  <si>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</si>
  <si>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</si>
  <si>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</si>
  <si>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</si>
  <si>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</si>
  <si>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</si>
  <si>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</si>
  <si>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</si>
  <si>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</si>
  <si>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</si>
  <si>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</si>
  <si>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</si>
  <si>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</si>
  <si>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</si>
  <si>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</si>
  <si>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</si>
  <si>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</si>
  <si>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</si>
  <si>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</si>
  <si>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</si>
  <si>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</si>
  <si>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</si>
  <si>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</si>
  <si>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</si>
  <si>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</si>
  <si>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</si>
  <si>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</si>
  <si>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</si>
  <si>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</si>
  <si>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</si>
  <si>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</si>
  <si>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</si>
  <si>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</si>
  <si>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</si>
  <si>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</si>
  <si>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</si>
  <si>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</si>
  <si>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</si>
  <si>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</si>
  <si>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</si>
  <si>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</si>
  <si>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</si>
  <si>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</si>
  <si>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</si>
  <si>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</si>
  <si>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</si>
  <si>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</si>
  <si>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</si>
  <si>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</si>
  <si>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</si>
  <si>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</si>
  <si>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</si>
  <si>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</si>
  <si>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</si>
  <si>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</si>
  <si>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</si>
  <si>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</si>
  <si>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</si>
  <si>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</si>
  <si>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</si>
  <si>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</si>
  <si>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</si>
  <si>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</si>
  <si>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</si>
  <si>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</si>
  <si>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</si>
  <si>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</si>
  <si>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</si>
  <si>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</si>
  <si>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</si>
  <si>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</si>
  <si>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</si>
  <si>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</si>
  <si>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</si>
  <si>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</si>
  <si>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</si>
  <si>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</si>
  <si>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</si>
  <si>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</si>
  <si>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</si>
  <si>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</si>
  <si>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</si>
  <si>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</si>
  <si>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</si>
  <si>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</si>
  <si>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</si>
  <si>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</si>
  <si>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</si>
  <si>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</si>
  <si>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</si>
  <si>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</si>
  <si>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</si>
  <si>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</si>
  <si>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</si>
  <si>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</si>
  <si>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</si>
  <si>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</si>
  <si>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</si>
  <si>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</si>
  <si>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</si>
  <si>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</si>
  <si>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</si>
  <si>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</si>
  <si>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</si>
  <si>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</si>
  <si>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</si>
  <si>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</si>
  <si>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</si>
  <si>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</si>
  <si>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</si>
  <si>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</si>
  <si>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</si>
  <si>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</si>
  <si>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</si>
  <si>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</si>
  <si>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</si>
  <si>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</si>
  <si>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</si>
  <si>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</si>
  <si>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</si>
  <si>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</si>
  <si>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</si>
  <si>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</si>
  <si>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</si>
  <si>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</si>
  <si>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</si>
  <si>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</si>
  <si>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</si>
  <si>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</si>
  <si>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</si>
  <si>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</si>
  <si>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</si>
  <si>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</si>
  <si>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</si>
  <si>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</si>
  <si>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</si>
  <si>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</si>
  <si>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</si>
  <si>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</si>
  <si>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</si>
  <si>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</si>
  <si>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</si>
  <si>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</si>
  <si>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</si>
  <si>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</si>
  <si>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</si>
  <si>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</si>
  <si>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</si>
  <si>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</si>
  <si>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</si>
  <si>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</si>
  <si>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</si>
  <si>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</si>
  <si>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</si>
  <si>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</si>
  <si>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</si>
  <si>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</si>
  <si>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</si>
  <si>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</si>
  <si>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</si>
  <si>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</si>
  <si>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</si>
  <si>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</si>
  <si>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</si>
  <si>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</si>
  <si>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</si>
  <si>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</si>
  <si>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</si>
  <si>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</si>
  <si>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</si>
  <si>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</si>
  <si>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</si>
  <si>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</si>
  <si>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</si>
  <si>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</si>
  <si>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</si>
  <si>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</si>
  <si>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</si>
  <si>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</si>
  <si>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</si>
  <si>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</si>
  <si>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</si>
  <si>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</si>
  <si>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</si>
  <si>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</si>
  <si>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</si>
  <si>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</si>
  <si>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</si>
  <si>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</si>
  <si>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</si>
  <si>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</si>
  <si>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</si>
  <si>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</si>
  <si>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</si>
  <si>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</si>
  <si>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</si>
  <si>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</si>
  <si>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</si>
  <si>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</si>
  <si>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</si>
  <si>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</si>
  <si>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</si>
  <si>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</si>
  <si>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</si>
  <si>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</si>
  <si>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</si>
  <si>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</si>
  <si>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</si>
  <si>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</si>
  <si>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</si>
  <si>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</si>
  <si>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</si>
  <si>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</si>
  <si>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</si>
  <si>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</si>
  <si>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</si>
  <si>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</si>
  <si>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</si>
  <si>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</si>
  <si>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</si>
  <si>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</si>
  <si>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</si>
  <si>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</si>
  <si>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</si>
  <si>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</si>
  <si>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</si>
  <si>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</si>
  <si>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</si>
  <si>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</si>
  <si>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</si>
  <si>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</si>
  <si>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</si>
  <si>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</si>
  <si>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</si>
  <si>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</si>
  <si>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</si>
  <si>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</si>
  <si>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</si>
  <si>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</si>
  <si>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</si>
  <si>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</si>
  <si>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</si>
  <si>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</si>
  <si>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</si>
  <si>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</si>
  <si>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</si>
  <si>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</si>
  <si>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</si>
  <si>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</si>
  <si>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</si>
  <si>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</si>
  <si>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</si>
  <si>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</si>
  <si>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</si>
  <si>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</si>
  <si>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</si>
  <si>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</si>
  <si>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</si>
  <si>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</si>
  <si>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</si>
  <si>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</si>
  <si>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</si>
  <si>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</si>
  <si>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</si>
  <si>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</si>
  <si>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</si>
  <si>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</si>
  <si>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</si>
  <si>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</si>
  <si>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</si>
  <si>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</si>
  <si>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</si>
  <si>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</si>
  <si>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</si>
  <si>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</si>
  <si>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</si>
  <si>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</si>
  <si>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</si>
  <si>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</si>
  <si>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</si>
  <si>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</si>
  <si>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</si>
  <si>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</si>
  <si>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</si>
  <si>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</si>
  <si>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</si>
  <si>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</si>
  <si>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</si>
  <si>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</si>
  <si>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</si>
  <si>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</si>
  <si>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</si>
  <si>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</si>
  <si>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</si>
  <si>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</si>
  <si>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</si>
  <si>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</si>
  <si>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</si>
  <si>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</si>
  <si>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</si>
  <si>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</si>
  <si>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</si>
  <si>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</si>
  <si>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</si>
  <si>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</si>
  <si>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</si>
  <si>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</si>
  <si>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</si>
  <si>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</si>
  <si>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</si>
  <si>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</si>
  <si>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</si>
  <si>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</si>
  <si>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</si>
  <si>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</si>
  <si>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</si>
  <si>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</si>
  <si>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</si>
  <si>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</si>
  <si>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</si>
  <si>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</si>
  <si>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</si>
  <si>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</si>
  <si>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</si>
  <si>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</si>
  <si>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</si>
  <si>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</si>
  <si>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</si>
  <si>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</si>
  <si>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</si>
  <si>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</si>
  <si>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</si>
  <si>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</si>
  <si>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</si>
  <si>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</si>
  <si>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</si>
  <si>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</si>
  <si>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</si>
  <si>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</si>
  <si>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</si>
  <si>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</si>
  <si>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</si>
  <si>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</si>
  <si>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</si>
  <si>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</si>
  <si>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</si>
  <si>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</si>
  <si>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</si>
  <si>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</si>
  <si>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</si>
  <si>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</si>
  <si>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</si>
  <si>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</si>
  <si>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</si>
  <si>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</si>
  <si>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</si>
  <si>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</si>
  <si>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</si>
  <si>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</si>
  <si>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</si>
  <si>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</si>
  <si>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</si>
  <si>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</si>
  <si>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</si>
  <si>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</si>
  <si>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</si>
  <si>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</si>
  <si>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</si>
  <si>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</si>
  <si>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</si>
  <si>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</si>
  <si>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</si>
  <si>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</si>
  <si>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</si>
  <si>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</si>
  <si>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</si>
  <si>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</si>
  <si>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</si>
  <si>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</si>
  <si>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</si>
  <si>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</si>
  <si>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</si>
  <si>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</si>
  <si>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</si>
  <si>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</si>
  <si>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</si>
  <si>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</si>
  <si>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</si>
  <si>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</si>
  <si>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</si>
  <si>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</si>
  <si>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</si>
  <si>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</si>
  <si>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</si>
  <si>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</si>
  <si>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</si>
  <si>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</si>
  <si>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</si>
  <si>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</si>
  <si>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</si>
  <si>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</si>
  <si>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</si>
  <si>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</si>
  <si>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</si>
  <si>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</si>
  <si>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</si>
  <si>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</si>
  <si>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</si>
  <si>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</si>
  <si>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</si>
  <si>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</si>
  <si>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</si>
  <si>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</si>
  <si>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</si>
  <si>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</si>
  <si>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</si>
  <si>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</si>
  <si>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</si>
  <si>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</si>
  <si>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</si>
  <si>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</si>
  <si>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</si>
  <si>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</si>
  <si>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</si>
  <si>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</si>
  <si>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</si>
  <si>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</si>
  <si>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</si>
  <si>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</si>
  <si>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</si>
  <si>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</si>
  <si>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</si>
  <si>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</si>
  <si>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</si>
  <si>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</si>
  <si>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</si>
  <si>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</si>
  <si>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</si>
  <si>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</si>
  <si>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</si>
  <si>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</si>
  <si>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</si>
  <si>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</si>
  <si>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</si>
  <si>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</si>
  <si>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</si>
  <si>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</si>
  <si>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</si>
  <si>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</si>
  <si>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</si>
  <si>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</si>
  <si>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</si>
  <si>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</si>
  <si>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</si>
  <si>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</si>
  <si>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</si>
  <si>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</si>
  <si>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</si>
  <si>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</si>
  <si>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</si>
  <si>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</si>
  <si>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</si>
  <si>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</si>
  <si>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</si>
  <si>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</si>
  <si>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</si>
  <si>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</si>
  <si>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</si>
  <si>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</si>
  <si>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</si>
  <si>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</si>
  <si>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</si>
  <si>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</si>
  <si>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</si>
  <si>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</si>
  <si>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</si>
  <si>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</si>
  <si>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</si>
  <si>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</si>
  <si>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</si>
  <si>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</si>
  <si>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</si>
  <si>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</si>
  <si>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</si>
  <si>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</si>
  <si>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</si>
  <si>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</si>
  <si>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</si>
  <si>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</si>
  <si>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</si>
  <si>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</si>
  <si>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</si>
  <si>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</si>
  <si>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</si>
  <si>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</si>
  <si>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</si>
  <si>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</si>
  <si>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</si>
  <si>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</si>
  <si>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</si>
  <si>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</si>
  <si>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</si>
  <si>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</si>
  <si>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</si>
  <si>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</si>
  <si>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</si>
  <si>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</si>
  <si>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</si>
  <si>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</si>
  <si>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</si>
  <si>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</si>
  <si>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</si>
  <si>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</si>
  <si>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</si>
  <si>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</si>
  <si>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</si>
  <si>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</si>
  <si>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</si>
  <si>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</si>
  <si>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</si>
  <si>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</si>
  <si>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</si>
  <si>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</si>
  <si>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</si>
  <si>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</si>
  <si>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</si>
  <si>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</si>
  <si>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</si>
  <si>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</si>
  <si>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</si>
  <si>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</si>
  <si>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</si>
  <si>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</si>
  <si>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</si>
  <si>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</si>
  <si>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</si>
  <si>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</si>
  <si>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</si>
  <si>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</si>
  <si>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</si>
  <si>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</si>
  <si>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</si>
  <si>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</si>
  <si>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</si>
  <si>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</si>
  <si>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</si>
  <si>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</si>
  <si>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</si>
  <si>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</si>
  <si>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</si>
  <si>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</si>
  <si>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</si>
  <si>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</si>
  <si>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</si>
  <si>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</si>
  <si>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</si>
  <si>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</si>
  <si>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</si>
  <si>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</si>
  <si>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</si>
  <si>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</si>
  <si>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</si>
  <si>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</si>
  <si>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</si>
  <si>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</si>
  <si>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</si>
  <si>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</si>
  <si>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</si>
  <si>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</si>
  <si>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</si>
  <si>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</si>
  <si>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</si>
  <si>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</si>
  <si>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</si>
  <si>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</si>
  <si>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</si>
  <si>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</si>
  <si>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</si>
  <si>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</si>
  <si>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</si>
  <si>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</si>
  <si>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</si>
  <si>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</si>
  <si>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</si>
  <si>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</si>
  <si>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</si>
  <si>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</si>
  <si>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</si>
  <si>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</si>
  <si>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</si>
  <si>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</si>
  <si>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</si>
  <si>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</si>
  <si>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</si>
  <si>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</si>
  <si>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</si>
  <si>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</si>
  <si>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</si>
  <si>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</si>
  <si>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</si>
  <si>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</si>
  <si>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</si>
  <si>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</si>
  <si>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</si>
  <si>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</si>
  <si>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</si>
  <si>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</si>
  <si>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</si>
  <si>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</si>
  <si>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</si>
  <si>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</si>
  <si>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</si>
  <si>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</si>
  <si>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</si>
  <si>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</si>
  <si>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</si>
  <si>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</si>
  <si>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</si>
  <si>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</si>
  <si>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</si>
  <si>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</si>
  <si>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</si>
  <si>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</si>
  <si>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</si>
  <si>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</si>
  <si>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</si>
  <si>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</si>
  <si>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</si>
  <si>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</si>
  <si>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</si>
  <si>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</si>
  <si>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</si>
  <si>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</si>
  <si>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</si>
  <si>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</si>
  <si>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</si>
  <si>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</si>
  <si>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</si>
  <si>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</si>
  <si>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</si>
  <si>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</si>
  <si>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</si>
  <si>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</si>
  <si>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</si>
  <si>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</si>
  <si>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</si>
  <si>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</si>
  <si>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</si>
  <si>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</si>
  <si>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</si>
  <si>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</si>
  <si>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</si>
  <si>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</si>
  <si>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</si>
  <si>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</si>
  <si>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</si>
  <si>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</si>
  <si>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</si>
  <si>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</si>
  <si>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</si>
  <si>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</si>
  <si>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</si>
  <si>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</si>
  <si>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</si>
  <si>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</si>
  <si>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</si>
  <si>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</si>
  <si>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</si>
  <si>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</si>
  <si>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</si>
  <si>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</si>
  <si>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</si>
  <si>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</si>
  <si>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</si>
  <si>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</si>
  <si>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</si>
  <si>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</si>
  <si>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</si>
  <si>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</si>
  <si>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</si>
  <si>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</si>
  <si>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</si>
  <si>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</si>
  <si>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</si>
  <si>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</si>
  <si>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</si>
  <si>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</si>
  <si>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</si>
  <si>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</si>
  <si>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</si>
  <si>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</si>
  <si>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</si>
  <si>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</si>
  <si>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</si>
  <si>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</si>
  <si>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</si>
  <si>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</si>
  <si>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</si>
  <si>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</si>
  <si>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</si>
  <si>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</si>
  <si>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</si>
  <si>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</si>
  <si>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</si>
  <si>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</si>
  <si>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</si>
  <si>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</si>
  <si>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</si>
  <si>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</si>
  <si>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</si>
  <si>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</si>
  <si>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</si>
  <si>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</si>
  <si>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</si>
  <si>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</si>
  <si>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</si>
  <si>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</si>
  <si>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</si>
  <si>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</si>
  <si>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</si>
  <si>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</si>
  <si>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</si>
  <si>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</si>
  <si>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</si>
  <si>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</si>
  <si>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</si>
  <si>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</si>
  <si>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</si>
  <si>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</si>
  <si>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</si>
  <si>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</si>
  <si>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</si>
  <si>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</si>
  <si>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</si>
  <si>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</si>
  <si>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</si>
  <si>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</si>
  <si>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</si>
  <si>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</si>
  <si>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</si>
  <si>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</si>
  <si>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</si>
  <si>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</si>
  <si>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</si>
  <si>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</si>
  <si>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</si>
  <si>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</si>
  <si>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</si>
  <si>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</si>
  <si>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</si>
  <si>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</si>
  <si>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</si>
  <si>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</si>
  <si>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</si>
  <si>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</si>
  <si>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</si>
  <si>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</si>
  <si>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</si>
  <si>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</si>
  <si>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</si>
  <si>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</si>
  <si>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</si>
  <si>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</si>
  <si>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</si>
  <si>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</si>
  <si>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</si>
  <si>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</si>
  <si>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</si>
  <si>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</si>
  <si>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</si>
  <si>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</si>
  <si>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</si>
  <si>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</si>
  <si>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</si>
  <si>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</si>
  <si>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</si>
  <si>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</si>
  <si>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</si>
  <si>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</si>
  <si>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</si>
  <si>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</si>
  <si>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</si>
  <si>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</si>
  <si>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</si>
  <si>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</si>
  <si>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</si>
  <si>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</si>
  <si>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</si>
  <si>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</si>
  <si>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</si>
  <si>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</si>
  <si>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</si>
  <si>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</si>
  <si>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</si>
  <si>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</si>
  <si>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</si>
  <si>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</si>
  <si>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</si>
  <si>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</si>
  <si>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</si>
  <si>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</si>
  <si>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</si>
  <si>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</si>
  <si>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</si>
  <si>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</si>
  <si>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</si>
  <si>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</si>
  <si>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</si>
  <si>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</si>
  <si>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</si>
  <si>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</si>
  <si>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</si>
  <si>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</si>
  <si>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</si>
  <si>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</si>
  <si>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</si>
  <si>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</si>
  <si>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</si>
  <si>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</si>
  <si>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</si>
  <si>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</si>
  <si>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</si>
  <si>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</si>
  <si>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</si>
  <si>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</si>
  <si>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</si>
  <si>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</si>
  <si>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</si>
  <si>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</si>
  <si>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</si>
  <si>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</si>
  <si>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</si>
  <si>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</si>
  <si>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</si>
  <si>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</si>
  <si>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</si>
  <si>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</si>
  <si>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</si>
  <si>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</si>
  <si>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</si>
  <si>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</si>
  <si>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</si>
  <si>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</si>
  <si>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</si>
  <si>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</si>
  <si>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</si>
  <si>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</si>
  <si>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</si>
  <si>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</si>
  <si>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</si>
  <si>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</si>
  <si>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</si>
  <si>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</si>
  <si>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</si>
  <si>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</si>
  <si>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</si>
  <si>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</si>
  <si>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</si>
  <si>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</si>
  <si>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</si>
  <si>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</si>
  <si>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</si>
  <si>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</si>
  <si>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</si>
  <si>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</si>
  <si>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</si>
  <si>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</si>
  <si>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</si>
  <si>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</si>
  <si>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</si>
  <si>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</si>
  <si>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</si>
  <si>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</si>
  <si>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</si>
  <si>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</si>
  <si>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</si>
  <si>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</si>
  <si>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</si>
  <si>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</si>
  <si>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</si>
  <si>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</si>
  <si>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</si>
  <si>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</si>
  <si>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</si>
  <si>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</si>
  <si>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</si>
  <si>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</si>
  <si>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</si>
  <si>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</si>
  <si>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</si>
  <si>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</si>
  <si>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</si>
  <si>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</si>
  <si>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</si>
  <si>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</si>
  <si>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</si>
  <si>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</si>
  <si>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</si>
  <si>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</si>
  <si>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</si>
  <si>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</si>
  <si>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</si>
  <si>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</si>
  <si>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</si>
  <si>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</si>
  <si>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</si>
  <si>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</si>
  <si>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</si>
  <si>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</si>
  <si>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</si>
  <si>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</si>
  <si>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</si>
  <si>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</si>
  <si>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</si>
  <si>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</si>
  <si>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</si>
  <si>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</si>
  <si>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</si>
  <si>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</si>
  <si>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</si>
  <si>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</si>
  <si>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</si>
  <si>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</si>
  <si>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</si>
  <si>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</si>
  <si>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</si>
  <si>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</si>
  <si>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</si>
  <si>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</si>
  <si>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</si>
  <si>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</si>
  <si>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</si>
  <si>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</si>
  <si>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</si>
  <si>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</si>
  <si>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</si>
  <si>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</si>
  <si>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</si>
  <si>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</si>
  <si>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</si>
  <si>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</si>
  <si>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</si>
  <si>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</si>
  <si>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</si>
  <si>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</si>
  <si>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</si>
  <si>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</si>
  <si>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</si>
  <si>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</si>
  <si>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</si>
  <si>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</si>
  <si>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</si>
  <si>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</si>
  <si>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</si>
  <si>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</si>
  <si>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</si>
  <si>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</si>
  <si>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</si>
  <si>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</si>
  <si>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</si>
  <si>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</si>
  <si>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</si>
  <si>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</si>
  <si>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</si>
  <si>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</si>
  <si>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</si>
  <si>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</si>
  <si>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</si>
  <si>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</si>
  <si>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</si>
  <si>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</si>
  <si>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</si>
  <si>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</si>
  <si>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</si>
  <si>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</si>
  <si>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</si>
  <si>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</si>
  <si>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</si>
  <si>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</si>
  <si>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</si>
  <si>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</si>
  <si>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</si>
  <si>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</si>
  <si>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</si>
  <si>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</si>
  <si>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</si>
  <si>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</si>
  <si>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</si>
  <si>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</si>
  <si>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</si>
  <si>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</si>
  <si>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</si>
  <si>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</si>
  <si>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</si>
  <si>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</si>
  <si>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</si>
  <si>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</si>
  <si>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</si>
  <si>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</si>
  <si>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</si>
  <si>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</si>
  <si>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</si>
  <si>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</si>
  <si>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</si>
  <si>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</si>
  <si>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</si>
  <si>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</si>
  <si>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</si>
  <si>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</si>
  <si>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</si>
  <si>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</si>
  <si>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</si>
  <si>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</si>
  <si>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</si>
  <si>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</si>
  <si>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</si>
  <si>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</si>
  <si>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</si>
  <si>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</si>
  <si>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</si>
  <si>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</si>
  <si>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</si>
  <si>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</si>
  <si>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</si>
  <si>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</si>
  <si>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</si>
  <si>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</si>
  <si>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</si>
  <si>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</si>
  <si>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</si>
  <si>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</si>
  <si>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</si>
  <si>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</si>
  <si>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</si>
  <si>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</si>
  <si>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</si>
  <si>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</si>
  <si>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</si>
  <si>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</si>
  <si>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</si>
  <si>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</si>
  <si>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</si>
  <si>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</si>
  <si>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</si>
  <si>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</si>
  <si>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</si>
  <si>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</si>
  <si>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</si>
  <si>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</si>
  <si>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</si>
  <si>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</si>
  <si>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</si>
  <si>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</si>
  <si>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</si>
  <si>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</si>
  <si>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</si>
  <si>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</si>
  <si>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</si>
  <si>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</si>
  <si>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</si>
  <si>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</si>
  <si>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</si>
  <si>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</si>
  <si>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</si>
  <si>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</si>
  <si>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</si>
  <si>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</si>
  <si>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</si>
  <si>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</si>
  <si>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</si>
  <si>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</si>
  <si>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</si>
  <si>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</si>
  <si>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</si>
  <si>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</si>
  <si>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</si>
  <si>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</si>
  <si>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</si>
  <si>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</si>
  <si>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</si>
  <si>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</si>
  <si>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</si>
  <si>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</si>
  <si>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</si>
  <si>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</si>
  <si>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</si>
  <si>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</si>
  <si>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</si>
  <si>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</si>
  <si>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</si>
  <si>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</si>
  <si>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</si>
  <si>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</si>
  <si>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</si>
  <si>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</si>
  <si>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</si>
  <si>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</si>
  <si>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</si>
  <si>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</si>
  <si>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</si>
  <si>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</si>
  <si>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</si>
  <si>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</si>
  <si>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</si>
  <si>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</si>
  <si>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</si>
  <si>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</si>
  <si>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</si>
  <si>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</si>
  <si>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</si>
  <si>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</si>
  <si>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</si>
  <si>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</si>
  <si>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</si>
  <si>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</si>
  <si>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</si>
  <si>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</si>
  <si>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</si>
  <si>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</si>
  <si>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</si>
  <si>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</si>
  <si>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</si>
  <si>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</si>
  <si>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</si>
  <si>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</si>
  <si>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</si>
  <si>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</si>
  <si>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</si>
  <si>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</si>
  <si>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</si>
  <si>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</si>
  <si>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</si>
  <si>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</si>
  <si>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</si>
  <si>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</si>
  <si>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</si>
  <si>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</si>
  <si>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</si>
  <si>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</si>
  <si>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</si>
  <si>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</si>
  <si>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</si>
  <si>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</si>
  <si>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</si>
  <si>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</si>
  <si>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</si>
  <si>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</si>
  <si>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</si>
  <si>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</si>
  <si>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</si>
  <si>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</si>
  <si>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</si>
  <si>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</si>
  <si>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</si>
  <si>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</si>
  <si>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</si>
  <si>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</si>
  <si>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</si>
  <si>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</si>
  <si>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</si>
  <si>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</si>
  <si>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</si>
  <si>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</si>
  <si>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</si>
  <si>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</si>
  <si>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</si>
  <si>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</si>
  <si>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</si>
  <si>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</si>
  <si>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</si>
  <si>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</si>
  <si>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</si>
  <si>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</si>
  <si>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</si>
  <si>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</si>
  <si>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</si>
  <si>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</si>
  <si>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</si>
  <si>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</si>
  <si>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</si>
  <si>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</si>
  <si>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</si>
  <si>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</si>
  <si>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</si>
  <si>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</si>
  <si>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</si>
  <si>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</si>
  <si>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</si>
  <si>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</si>
  <si>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</si>
  <si>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</si>
  <si>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</si>
  <si>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</si>
  <si>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</si>
  <si>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</si>
  <si>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</si>
  <si>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</si>
  <si>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</si>
  <si>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</si>
  <si>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</si>
  <si>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</si>
  <si>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</si>
  <si>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</si>
  <si>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</si>
  <si>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</si>
  <si>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</si>
  <si>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</si>
  <si>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</si>
  <si>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</si>
  <si>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</si>
  <si>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</si>
  <si>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</si>
  <si>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</si>
  <si>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</si>
  <si>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</si>
  <si>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</si>
  <si>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</si>
  <si>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</si>
  <si>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</si>
  <si>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</si>
  <si>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</si>
  <si>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</si>
  <si>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</si>
  <si>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</si>
  <si>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</si>
  <si>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</si>
  <si>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</si>
  <si>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</si>
  <si>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</si>
  <si>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</si>
  <si>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</si>
  <si>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</si>
  <si>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</si>
  <si>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</si>
  <si>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</si>
  <si>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</si>
  <si>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</si>
  <si>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</si>
  <si>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</si>
  <si>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</si>
  <si>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</si>
  <si>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</si>
  <si>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</si>
  <si>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</si>
  <si>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</si>
  <si>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</si>
  <si>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</si>
  <si>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</si>
  <si>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</si>
  <si>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</si>
  <si>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</si>
  <si>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</si>
  <si>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</si>
  <si>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</si>
  <si>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</si>
  <si>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</si>
  <si>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</si>
  <si>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</si>
  <si>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</si>
  <si>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</si>
  <si>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</si>
  <si>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</si>
  <si>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</si>
  <si>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</si>
  <si>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</si>
  <si>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</si>
  <si>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</si>
  <si>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</si>
  <si>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</si>
  <si>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</si>
  <si>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</si>
  <si>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</si>
  <si>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</si>
  <si>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</si>
  <si>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</si>
  <si>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</si>
  <si>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</si>
  <si>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</si>
  <si>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</si>
  <si>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</si>
  <si>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</si>
  <si>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</si>
  <si>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</si>
  <si>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</si>
  <si>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</si>
  <si>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</si>
  <si>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</si>
  <si>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</si>
  <si>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</si>
  <si>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</si>
  <si>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</si>
  <si>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</si>
  <si>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</si>
  <si>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</si>
  <si>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</si>
  <si>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</si>
  <si>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</si>
  <si>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</si>
  <si>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</si>
  <si>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</si>
  <si>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</si>
  <si>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</si>
  <si>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</si>
  <si>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</si>
  <si>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</si>
  <si>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</si>
  <si>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</si>
  <si>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</si>
  <si>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</si>
  <si>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</si>
  <si>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</si>
  <si>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</si>
  <si>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</si>
  <si>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</si>
  <si>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</si>
  <si>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</si>
  <si>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</si>
  <si>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</si>
  <si>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</si>
  <si>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</si>
  <si>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</si>
  <si>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</si>
  <si>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</si>
  <si>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</si>
  <si>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</si>
  <si>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</si>
  <si>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</si>
  <si>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</si>
  <si>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</si>
  <si>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</si>
  <si>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</si>
  <si>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</si>
  <si>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</si>
  <si>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</si>
  <si>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</si>
  <si>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</si>
  <si>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</si>
  <si>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</si>
  <si>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</si>
  <si>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</si>
  <si>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</si>
  <si>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</si>
  <si>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</si>
  <si>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</si>
  <si>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</si>
  <si>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</si>
  <si>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</si>
  <si>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</si>
  <si>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</si>
  <si>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</si>
  <si>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</si>
  <si>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</si>
  <si>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</si>
  <si>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</si>
  <si>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</si>
  <si>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</si>
  <si>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</si>
  <si>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</si>
  <si>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</si>
  <si>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</si>
  <si>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</si>
  <si>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</si>
  <si>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</si>
  <si>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</si>
  <si>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</si>
  <si>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</si>
  <si>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</si>
  <si>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</si>
  <si>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</si>
  <si>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</si>
  <si>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</si>
  <si>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</si>
  <si>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</si>
  <si>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</si>
  <si>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</si>
  <si>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</si>
  <si>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</si>
  <si>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</si>
  <si>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</si>
  <si>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</si>
  <si>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</si>
  <si>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</si>
  <si>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</si>
  <si>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</si>
  <si>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</si>
  <si>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</si>
  <si>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</si>
  <si>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</si>
  <si>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</si>
  <si>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</si>
  <si>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</si>
  <si>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</si>
  <si>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</si>
  <si>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</si>
  <si>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</si>
  <si>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</si>
  <si>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</si>
  <si>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</si>
  <si>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</si>
  <si>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</si>
  <si>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</si>
  <si>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</si>
  <si>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</si>
  <si>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</si>
  <si>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</si>
  <si>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</si>
  <si>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</si>
  <si>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</si>
  <si>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</si>
  <si>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</si>
  <si>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</si>
  <si>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</si>
  <si>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</si>
  <si>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</si>
  <si>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</si>
  <si>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</si>
  <si>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</si>
  <si>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</si>
  <si>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</si>
  <si>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</si>
  <si>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</si>
  <si>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</si>
  <si>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</si>
  <si>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</si>
  <si>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</si>
  <si>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</si>
  <si>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</si>
  <si>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</si>
  <si>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</si>
  <si>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</si>
  <si>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</si>
  <si>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</si>
  <si>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</si>
  <si>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</si>
  <si>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</si>
  <si>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</si>
  <si>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</si>
  <si>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</si>
  <si>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</si>
  <si>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</si>
  <si>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</si>
  <si>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</si>
  <si>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</si>
  <si>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</si>
  <si>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</si>
  <si>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</si>
  <si>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</si>
  <si>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</si>
  <si>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</si>
  <si>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</si>
  <si>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</si>
  <si>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</si>
  <si>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</si>
  <si>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</si>
  <si>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</si>
  <si>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</si>
  <si>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</si>
  <si>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</si>
  <si>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</si>
  <si>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</si>
  <si>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</si>
  <si>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</si>
  <si>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</si>
  <si>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</si>
  <si>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</si>
  <si>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</si>
  <si>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</si>
  <si>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</si>
  <si>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</si>
  <si>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</si>
  <si>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</si>
  <si>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</si>
  <si>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</si>
  <si>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</si>
  <si>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</si>
  <si>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</si>
  <si>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</si>
  <si>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</si>
  <si>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</si>
  <si>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</si>
  <si>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</si>
  <si>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</si>
  <si>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</si>
  <si>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</si>
  <si>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</si>
  <si>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</si>
  <si>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</si>
  <si>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</si>
  <si>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</si>
  <si>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</si>
  <si>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</si>
  <si>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</si>
  <si>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</si>
  <si>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</si>
  <si>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</si>
  <si>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</si>
  <si>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</si>
  <si>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</si>
  <si>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</si>
  <si>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</si>
  <si>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</si>
  <si>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</si>
  <si>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</si>
  <si>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</si>
  <si>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</si>
  <si>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</si>
  <si>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</si>
  <si>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</si>
  <si>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</si>
  <si>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</si>
  <si>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</si>
  <si>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</si>
  <si>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</si>
  <si>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</si>
  <si>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</si>
  <si>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</si>
  <si>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</si>
  <si>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</si>
  <si>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</si>
  <si>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</si>
  <si>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</si>
  <si>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</si>
  <si>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</si>
  <si>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</si>
  <si>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</si>
  <si>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</si>
  <si>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</si>
  <si>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</si>
  <si>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</si>
  <si>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</si>
  <si>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</si>
  <si>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</si>
  <si>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</si>
  <si>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</si>
  <si>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</si>
  <si>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</si>
  <si>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</si>
  <si>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</si>
  <si>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</si>
  <si>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</si>
  <si>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</si>
  <si>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</si>
  <si>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</si>
  <si>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</si>
  <si>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</si>
  <si>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</si>
  <si>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</si>
  <si>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</si>
  <si>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</si>
  <si>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</si>
  <si>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</si>
  <si>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</si>
  <si>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</si>
  <si>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</si>
  <si>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</si>
  <si>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</si>
  <si>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</si>
  <si>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</si>
  <si>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</si>
  <si>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</si>
  <si>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</si>
  <si>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</si>
  <si>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</si>
  <si>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</si>
  <si>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</si>
  <si>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</si>
  <si>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</si>
  <si>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</si>
  <si>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</si>
  <si>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</si>
  <si>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</si>
  <si>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</si>
  <si>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</si>
  <si>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</si>
  <si>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</si>
  <si>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</si>
  <si>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</si>
  <si>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</si>
  <si>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</si>
  <si>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</si>
  <si>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</si>
  <si>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</si>
  <si>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</si>
  <si>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</si>
  <si>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</si>
  <si>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</si>
  <si>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</si>
  <si>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</si>
  <si>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</si>
  <si>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</si>
  <si>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</si>
  <si>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</si>
  <si>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</si>
  <si>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</si>
  <si>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</si>
  <si>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</si>
  <si>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</si>
  <si>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</si>
  <si>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</si>
  <si>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</si>
  <si>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</si>
  <si>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</si>
  <si>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</si>
  <si>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</si>
  <si>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</si>
  <si>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</si>
  <si>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</si>
  <si>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</si>
  <si>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</si>
  <si>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</si>
  <si>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</si>
  <si>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</si>
  <si>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</si>
  <si>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</si>
  <si>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</si>
  <si>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</si>
  <si>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</si>
  <si>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</si>
  <si>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</si>
  <si>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</si>
  <si>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</si>
  <si>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</si>
  <si>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</si>
  <si>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</si>
  <si>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</si>
  <si>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</si>
  <si>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</si>
  <si>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</si>
  <si>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</si>
  <si>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</si>
  <si>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</si>
  <si>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</si>
  <si>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</si>
  <si>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</si>
  <si>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</si>
  <si>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</si>
  <si>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</si>
  <si>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</si>
  <si>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</si>
  <si>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</si>
  <si>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</si>
  <si>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</si>
  <si>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</si>
  <si>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</si>
  <si>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</si>
  <si>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</si>
  <si>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</si>
  <si>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</si>
  <si>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</si>
  <si>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</si>
  <si>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</si>
  <si>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</si>
  <si>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</si>
  <si>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</si>
  <si>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</si>
  <si>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</si>
  <si>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</si>
  <si>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</si>
  <si>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</si>
  <si>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</si>
  <si>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</si>
  <si>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</si>
  <si>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</si>
  <si>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</si>
  <si>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</si>
  <si>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</si>
  <si>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</si>
  <si>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</si>
  <si>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</si>
  <si>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</si>
  <si>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</si>
  <si>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</si>
  <si>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</si>
  <si>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</si>
  <si>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</si>
  <si>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</si>
  <si>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</si>
  <si>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</si>
  <si>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</si>
  <si>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</si>
  <si>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</si>
  <si>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</si>
  <si>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</si>
  <si>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</si>
  <si>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</si>
  <si>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</si>
  <si>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</si>
  <si>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</si>
  <si>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</si>
  <si>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</si>
  <si>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</si>
  <si>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</si>
  <si>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</si>
  <si>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</si>
  <si>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</si>
  <si>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</si>
  <si>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</si>
  <si>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</si>
  <si>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</si>
  <si>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</si>
  <si>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</si>
  <si>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</si>
  <si>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</si>
  <si>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</si>
  <si>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</si>
  <si>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</si>
  <si>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</si>
  <si>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</si>
  <si>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</si>
  <si>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</si>
  <si>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</si>
  <si>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</si>
  <si>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</si>
  <si>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</si>
  <si>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</si>
  <si>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</si>
  <si>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</si>
  <si>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</si>
  <si>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</si>
  <si>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</si>
  <si>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</si>
  <si>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</si>
  <si>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</si>
  <si>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</si>
  <si>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</si>
  <si>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</si>
  <si>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</si>
  <si>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</si>
  <si>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</si>
  <si>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</si>
  <si>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</si>
  <si>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</si>
  <si>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</si>
  <si>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</si>
  <si>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</si>
  <si>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</si>
  <si>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</si>
  <si>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</si>
  <si>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</si>
  <si>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</si>
  <si>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</si>
  <si>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</si>
  <si>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</si>
  <si>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</si>
  <si>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</si>
  <si>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</si>
  <si>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</si>
  <si>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</si>
  <si>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</si>
  <si>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</si>
  <si>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</si>
  <si>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</si>
  <si>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</si>
  <si>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</si>
  <si>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</si>
  <si>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</si>
  <si>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</si>
  <si>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</si>
  <si>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</si>
  <si>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</si>
  <si>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</si>
  <si>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</si>
  <si>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</si>
  <si>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</si>
  <si>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</si>
  <si>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</si>
  <si>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</si>
  <si>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</si>
  <si>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</si>
  <si>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</si>
  <si>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</si>
  <si>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</si>
  <si>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</si>
  <si>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</si>
  <si>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</si>
  <si>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</si>
  <si>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</si>
  <si>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</si>
  <si>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</si>
  <si>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</si>
  <si>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</si>
  <si>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</si>
  <si>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</si>
  <si>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</si>
  <si>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</si>
  <si>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</si>
  <si>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</si>
  <si>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</si>
  <si>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</si>
  <si>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</si>
  <si>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</si>
  <si>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</si>
  <si>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</si>
  <si>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</si>
  <si>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</si>
  <si>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</si>
  <si>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</si>
  <si>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</si>
  <si>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</si>
  <si>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</si>
  <si>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</si>
  <si>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</si>
  <si>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</si>
  <si>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</si>
  <si>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</si>
  <si>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</si>
  <si>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</si>
  <si>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</si>
  <si>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</si>
  <si>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</si>
  <si>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</si>
  <si>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</si>
  <si>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</si>
  <si>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</si>
  <si>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</si>
  <si>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</si>
  <si>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</si>
  <si>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</si>
  <si>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</si>
  <si>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</si>
  <si>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</si>
  <si>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</si>
  <si>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</si>
  <si>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</si>
  <si>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</si>
  <si>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</si>
  <si>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</si>
  <si>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</si>
  <si>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</si>
  <si>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</si>
  <si>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</si>
  <si>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</si>
  <si>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</si>
  <si>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</si>
  <si>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</si>
  <si>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</si>
  <si>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</si>
  <si>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</si>
  <si>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</si>
  <si>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</si>
  <si>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</si>
  <si>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</si>
  <si>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</si>
  <si>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</si>
  <si>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</si>
  <si>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</si>
  <si>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</si>
  <si>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</si>
  <si>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</si>
  <si>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</si>
  <si>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</si>
  <si>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</si>
  <si>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</si>
  <si>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</si>
  <si>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</si>
  <si>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</si>
  <si>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</si>
  <si>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</si>
  <si>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</si>
  <si>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</si>
  <si>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</si>
  <si>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</si>
  <si>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</si>
  <si>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</si>
  <si>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</si>
  <si>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</si>
  <si>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</si>
  <si>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</si>
  <si>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</si>
  <si>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</si>
  <si>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</si>
  <si>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</si>
  <si>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</si>
  <si>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</si>
  <si>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</si>
  <si>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</si>
  <si>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</si>
  <si>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</si>
  <si>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</si>
  <si>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</si>
  <si>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</si>
  <si>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</si>
  <si>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</si>
  <si>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</si>
  <si>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</si>
  <si>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</si>
  <si>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</si>
  <si>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</si>
  <si>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</si>
  <si>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</si>
  <si>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</si>
  <si>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</si>
  <si>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</si>
  <si>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</si>
  <si>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</si>
  <si>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</si>
  <si>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</si>
  <si>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</si>
  <si>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</si>
  <si>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</si>
  <si>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</si>
  <si>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</si>
  <si>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</si>
  <si>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</si>
  <si>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</si>
  <si>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</si>
  <si>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</si>
  <si>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</si>
  <si>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</si>
  <si>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</si>
  <si>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</si>
  <si>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</si>
  <si>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</si>
  <si>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</si>
  <si>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</si>
  <si>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</si>
  <si>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</si>
  <si>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</si>
  <si>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</si>
  <si>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</si>
  <si>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</si>
  <si>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</si>
  <si>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</si>
  <si>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</si>
  <si>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</si>
  <si>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</si>
  <si>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</si>
  <si>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</si>
  <si>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</si>
  <si>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</si>
  <si>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</si>
  <si>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</si>
  <si>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</si>
  <si>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</si>
  <si>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</si>
  <si>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</si>
  <si>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</si>
  <si>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</si>
  <si>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</si>
  <si>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</si>
  <si>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</si>
  <si>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</si>
  <si>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</si>
  <si>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</si>
  <si>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</si>
  <si>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</si>
  <si>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</si>
  <si>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</si>
  <si>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</si>
  <si>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</si>
  <si>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</si>
  <si>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</si>
  <si>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</si>
  <si>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</si>
  <si>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</si>
  <si>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</si>
  <si>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</si>
  <si>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</si>
  <si>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</si>
  <si>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</si>
  <si>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</si>
  <si>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</si>
  <si>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</si>
  <si>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</si>
  <si>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</si>
  <si>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</si>
  <si>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</si>
  <si>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</si>
  <si>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</si>
  <si>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</si>
  <si>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</si>
  <si>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</si>
  <si>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</si>
  <si>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</si>
  <si>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</si>
  <si>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</si>
  <si>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</si>
  <si>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</si>
  <si>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</si>
  <si>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</si>
  <si>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</si>
  <si>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</si>
  <si>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</si>
  <si>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</si>
  <si>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</si>
  <si>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</si>
  <si>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</si>
  <si>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</si>
  <si>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</si>
  <si>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</si>
  <si>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</si>
  <si>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</si>
  <si>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</si>
  <si>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</si>
  <si>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</si>
  <si>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</si>
  <si>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</si>
  <si>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</si>
  <si>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</si>
  <si>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</si>
  <si>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</si>
  <si>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</si>
  <si>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</si>
  <si>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</si>
  <si>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</si>
  <si>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</si>
  <si>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</si>
  <si>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</si>
  <si>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</si>
  <si>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</si>
  <si>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</si>
  <si>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</si>
  <si>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</si>
  <si>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</si>
  <si>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</si>
  <si>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</si>
  <si>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</si>
  <si>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</si>
  <si>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</si>
  <si>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</si>
  <si>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</si>
  <si>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</si>
  <si>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</si>
  <si>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</si>
  <si>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</si>
  <si>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</si>
  <si>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</si>
  <si>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</si>
  <si>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</si>
  <si>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</si>
  <si>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</si>
  <si>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</si>
  <si>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</si>
  <si>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</si>
  <si>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</si>
  <si>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</si>
  <si>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</si>
  <si>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</si>
  <si>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</si>
  <si>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</si>
  <si>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</si>
  <si>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</si>
  <si>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</si>
  <si>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</si>
  <si>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</si>
  <si>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</si>
  <si>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</si>
  <si>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</si>
  <si>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</si>
  <si>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</si>
  <si>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</si>
  <si>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</si>
  <si>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</si>
  <si>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</si>
  <si>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</si>
  <si>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</si>
  <si>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</si>
  <si>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</si>
  <si>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</si>
  <si>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</si>
  <si>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</si>
  <si>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</si>
  <si>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</si>
  <si>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</si>
  <si>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</si>
  <si>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</si>
  <si>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</si>
  <si>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</si>
  <si>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</si>
  <si>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</si>
  <si>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</si>
  <si>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</si>
  <si>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</si>
  <si>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</si>
  <si>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</si>
  <si>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</si>
  <si>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</si>
  <si>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</si>
  <si>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</si>
  <si>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</si>
  <si>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</si>
  <si>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</si>
  <si>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</si>
  <si>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</si>
  <si>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</si>
  <si>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</si>
  <si>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</si>
  <si>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</si>
  <si>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</si>
  <si>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</si>
  <si>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</si>
  <si>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</si>
  <si>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</si>
  <si>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</si>
  <si>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</si>
  <si>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</si>
  <si>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</si>
  <si>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</si>
  <si>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</si>
  <si>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</si>
  <si>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</si>
  <si>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</si>
  <si>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</si>
  <si>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</si>
  <si>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</si>
  <si>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</si>
  <si>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</si>
  <si>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</si>
  <si>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</si>
  <si>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</si>
  <si>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</si>
  <si>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</si>
  <si>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</si>
  <si>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</si>
  <si>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</si>
  <si>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</si>
  <si>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</si>
  <si>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</si>
  <si>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</si>
  <si>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</si>
  <si>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</si>
  <si>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</si>
  <si>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</si>
  <si>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</si>
  <si>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</si>
  <si>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</si>
  <si>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</si>
  <si>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</si>
  <si>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</si>
  <si>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</si>
  <si>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</si>
  <si>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</si>
  <si>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</si>
  <si>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</si>
  <si>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</si>
  <si>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</si>
  <si>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</si>
  <si>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</si>
  <si>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</si>
  <si>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</si>
  <si>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</si>
  <si>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</si>
  <si>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</si>
  <si>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</si>
  <si>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</si>
  <si>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</si>
  <si>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</si>
  <si>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</si>
  <si>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</si>
  <si>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</si>
  <si>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</si>
  <si>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</si>
  <si>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</si>
  <si>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</si>
  <si>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</si>
  <si>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</si>
  <si>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</si>
  <si>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</si>
  <si>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</si>
  <si>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</si>
  <si>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</si>
  <si>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</si>
  <si>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</si>
  <si>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</si>
  <si>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</si>
  <si>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</si>
  <si>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</si>
  <si>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</si>
  <si>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</si>
  <si>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</si>
  <si>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</si>
  <si>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</si>
  <si>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</si>
  <si>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</si>
  <si>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</si>
  <si>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</si>
  <si>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</si>
  <si>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</si>
  <si>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</si>
  <si>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</si>
  <si>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</si>
  <si>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</si>
  <si>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</si>
  <si>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</si>
  <si>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</si>
  <si>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</si>
  <si>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</si>
  <si>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</si>
  <si>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</si>
  <si>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</si>
  <si>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</si>
  <si>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</si>
  <si>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</si>
  <si>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</si>
  <si>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</si>
  <si>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</si>
  <si>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</si>
  <si>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</si>
  <si>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</si>
  <si>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</si>
  <si>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</si>
  <si>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</si>
  <si>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</si>
  <si>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</si>
  <si>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</si>
  <si>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</si>
  <si>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</si>
  <si>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</si>
  <si>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</si>
  <si>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</si>
  <si>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</si>
  <si>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</si>
  <si>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</si>
  <si>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</si>
  <si>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</si>
  <si>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</si>
  <si>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</si>
  <si>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</si>
  <si>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</si>
  <si>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</si>
  <si>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</si>
  <si>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</si>
  <si>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</si>
  <si>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</si>
  <si>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</si>
  <si>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</si>
  <si>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</si>
  <si>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</si>
  <si>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</si>
  <si>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</si>
  <si>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</si>
  <si>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</si>
  <si>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</si>
  <si>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</si>
  <si>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</si>
  <si>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</si>
  <si>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</si>
  <si>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</si>
  <si>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</si>
  <si>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</si>
  <si>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</si>
  <si>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</si>
  <si>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</si>
  <si>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</si>
  <si>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</si>
  <si>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</si>
  <si>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</si>
  <si>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</si>
  <si>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</si>
  <si>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</si>
  <si>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</si>
  <si>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</si>
  <si>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</si>
  <si>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</si>
  <si>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</si>
  <si>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</si>
  <si>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</si>
  <si>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</si>
  <si>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</si>
  <si>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</si>
  <si>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</si>
  <si>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</si>
  <si>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</si>
  <si>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</si>
  <si>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</si>
  <si>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</si>
  <si>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</si>
  <si>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</si>
  <si>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</si>
  <si>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</si>
  <si>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</si>
  <si>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</si>
  <si>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</si>
  <si>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</si>
  <si>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</si>
  <si>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</si>
  <si>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</si>
  <si>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</si>
  <si>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</si>
  <si>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</si>
  <si>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</si>
  <si>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</si>
  <si>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</si>
  <si>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</si>
  <si>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</si>
  <si>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</si>
  <si>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</si>
  <si>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</si>
  <si>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</si>
  <si>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</si>
  <si>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</si>
  <si>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</si>
  <si>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</si>
  <si>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</si>
  <si>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</si>
  <si>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</si>
  <si>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</si>
  <si>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</si>
  <si>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</si>
  <si>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</si>
  <si>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</si>
  <si>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</si>
  <si>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</si>
  <si>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</si>
  <si>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</si>
  <si>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</si>
  <si>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</si>
  <si>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</si>
  <si>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</si>
  <si>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</si>
  <si>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</si>
  <si>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</si>
  <si>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</si>
  <si>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</si>
  <si>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</si>
  <si>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</si>
  <si>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</si>
  <si>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</si>
  <si>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</si>
  <si>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</si>
  <si>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</si>
  <si>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</si>
  <si>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</si>
  <si>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</si>
  <si>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</si>
  <si>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</si>
  <si>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</si>
  <si>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</si>
  <si>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</si>
  <si>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</si>
  <si>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</si>
  <si>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</si>
  <si>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</si>
  <si>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</si>
  <si>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</si>
  <si>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</si>
  <si>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</si>
  <si>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</si>
  <si>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</si>
  <si>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</si>
  <si>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</si>
  <si>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</si>
  <si>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</si>
  <si>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</si>
  <si>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</si>
  <si>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</si>
  <si>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</si>
  <si>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</si>
  <si>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</si>
  <si>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</si>
  <si>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</si>
  <si>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</si>
  <si>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</si>
  <si>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</si>
  <si>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</si>
  <si>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</si>
  <si>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</si>
  <si>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</si>
  <si>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</si>
  <si>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</si>
  <si>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</si>
  <si>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</si>
  <si>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</si>
  <si>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</si>
  <si>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</si>
  <si>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</si>
  <si>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</si>
  <si>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</si>
  <si>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</si>
  <si>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</si>
  <si>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</si>
  <si>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</si>
  <si>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</si>
  <si>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</si>
  <si>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</si>
  <si>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</si>
  <si>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</si>
  <si>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</si>
  <si>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</si>
  <si>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</si>
  <si>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</si>
  <si>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</si>
  <si>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</si>
  <si>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</si>
  <si>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</si>
  <si>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</si>
  <si>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</si>
  <si>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</si>
  <si>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</si>
  <si>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</si>
  <si>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</si>
  <si>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</si>
  <si>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</si>
  <si>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</si>
  <si>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</si>
  <si>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</si>
  <si>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</si>
  <si>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</si>
  <si>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</si>
  <si>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</si>
  <si>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</si>
  <si>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</si>
  <si>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</si>
  <si>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</si>
  <si>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</si>
  <si>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</si>
  <si>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</si>
  <si>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</si>
  <si>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</si>
  <si>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</si>
  <si>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</si>
  <si>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</si>
  <si>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</si>
  <si>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</si>
  <si>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</si>
  <si>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</si>
  <si>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</si>
  <si>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</si>
  <si>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</si>
  <si>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</si>
  <si>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</si>
  <si>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</si>
  <si>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</si>
  <si>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</si>
  <si>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</si>
  <si>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</si>
  <si>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</si>
  <si>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</si>
  <si>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</si>
  <si>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</si>
  <si>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</si>
  <si>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</si>
  <si>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</si>
  <si>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</si>
  <si>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</si>
  <si>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</si>
  <si>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</si>
  <si>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</si>
  <si>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</si>
  <si>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</si>
  <si>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</si>
  <si>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</si>
  <si>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</si>
  <si>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</si>
  <si>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</si>
  <si>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</si>
  <si>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</si>
  <si>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</si>
  <si>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</si>
  <si>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</si>
  <si>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</si>
  <si>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</si>
  <si>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</si>
  <si>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</si>
  <si>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</si>
  <si>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</si>
  <si>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</si>
  <si>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</si>
  <si>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</si>
  <si>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</si>
  <si>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</si>
  <si>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</si>
  <si>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</si>
  <si>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</si>
  <si>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</si>
  <si>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</si>
  <si>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</si>
  <si>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</si>
  <si>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</si>
  <si>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</si>
  <si>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</si>
  <si>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</si>
  <si>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</si>
  <si>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</si>
  <si>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</si>
  <si>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</si>
  <si>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</si>
  <si>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</si>
  <si>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</si>
  <si>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</si>
  <si>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</si>
  <si>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</si>
  <si>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</si>
  <si>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</si>
  <si>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</si>
  <si>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</si>
  <si>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</si>
  <si>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</si>
  <si>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</si>
  <si>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</si>
  <si>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</si>
  <si>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</si>
  <si>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</si>
  <si>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</si>
  <si>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</si>
  <si>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</si>
  <si>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</si>
  <si>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</si>
  <si>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</si>
  <si>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</si>
  <si>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</si>
  <si>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</si>
  <si>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</si>
  <si>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</si>
  <si>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</si>
  <si>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</si>
  <si>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</si>
  <si>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</si>
  <si>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</si>
  <si>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</si>
  <si>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</si>
  <si>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</si>
  <si>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</si>
  <si>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</si>
  <si>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</si>
  <si>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</si>
  <si>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</si>
  <si>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</si>
  <si>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</si>
  <si>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</si>
  <si>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</si>
  <si>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</si>
  <si>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</si>
  <si>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</si>
  <si>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</si>
  <si>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</si>
  <si>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</si>
  <si>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</si>
  <si>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</si>
  <si>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</si>
  <si>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</si>
  <si>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</si>
  <si>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</si>
  <si>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</si>
  <si>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</si>
  <si>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</si>
  <si>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</si>
  <si>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</si>
  <si>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</si>
  <si>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</si>
  <si>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</si>
  <si>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</si>
  <si>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</si>
  <si>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</si>
  <si>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</si>
  <si>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</si>
  <si>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</si>
  <si>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</si>
  <si>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</si>
  <si>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</si>
  <si>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</si>
  <si>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</si>
  <si>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</si>
  <si>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</si>
  <si>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</si>
  <si>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</si>
  <si>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</si>
  <si>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</si>
  <si>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</si>
  <si>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</si>
  <si>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</si>
  <si>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</si>
  <si>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</si>
  <si>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</si>
  <si>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</si>
  <si>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</si>
  <si>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</si>
  <si>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</si>
  <si>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</si>
  <si>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</si>
  <si>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</si>
  <si>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</si>
  <si>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</si>
  <si>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</si>
  <si>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</si>
  <si>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</si>
  <si>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</si>
  <si>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</si>
  <si>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</si>
  <si>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</si>
  <si>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</si>
  <si>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</si>
  <si>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</si>
  <si>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</si>
  <si>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</si>
  <si>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</si>
  <si>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</si>
  <si>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</si>
  <si>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</si>
  <si>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</si>
  <si>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</si>
  <si>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</si>
  <si>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</si>
  <si>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</si>
  <si>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</si>
  <si>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</si>
  <si>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</si>
  <si>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</si>
  <si>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</si>
  <si>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</si>
  <si>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</si>
  <si>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</si>
  <si>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</si>
  <si>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</si>
  <si>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</si>
  <si>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</si>
  <si>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</si>
  <si>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</si>
  <si>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</si>
  <si>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</si>
  <si>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</si>
  <si>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</si>
  <si>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</si>
  <si>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</si>
  <si>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</si>
  <si>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</si>
  <si>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</si>
  <si>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</si>
  <si>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</si>
  <si>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</si>
  <si>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</si>
  <si>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</si>
  <si>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</si>
  <si>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</si>
  <si>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</si>
  <si>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</si>
  <si>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</si>
  <si>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</si>
  <si>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</si>
  <si>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</si>
  <si>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</si>
  <si>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</si>
  <si>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</si>
  <si>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</si>
  <si>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</si>
  <si>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</si>
  <si>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</si>
  <si>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</si>
  <si>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</si>
  <si>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</si>
  <si>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</si>
  <si>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</si>
  <si>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</si>
  <si>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</si>
  <si>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</si>
  <si>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</si>
  <si>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</si>
  <si>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</si>
  <si>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</si>
  <si>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</si>
  <si>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</si>
  <si>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</si>
  <si>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</si>
  <si>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</si>
  <si>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</si>
  <si>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</si>
  <si>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</si>
  <si>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</si>
  <si>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</si>
  <si>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</si>
  <si>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</si>
  <si>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</si>
  <si>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</si>
  <si>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</si>
  <si>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</si>
  <si>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</si>
  <si>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</si>
  <si>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</si>
  <si>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</si>
  <si>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</si>
  <si>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</si>
  <si>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</si>
  <si>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</si>
  <si>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</si>
  <si>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</si>
  <si>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</si>
  <si>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</si>
  <si>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</si>
  <si>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</si>
  <si>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</si>
  <si>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</si>
  <si>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</si>
  <si>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</si>
  <si>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</si>
  <si>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</si>
  <si>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</si>
  <si>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</si>
  <si>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</si>
  <si>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</si>
  <si>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</si>
  <si>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</si>
  <si>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</si>
  <si>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</si>
  <si>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</si>
  <si>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</si>
  <si>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</si>
  <si>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</si>
  <si>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</si>
  <si>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</si>
  <si>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</si>
  <si>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</si>
  <si>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</si>
  <si>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</si>
  <si>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</si>
  <si>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</si>
  <si>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</si>
  <si>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</si>
  <si>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</si>
  <si>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</si>
  <si>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</si>
  <si>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</si>
  <si>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</si>
  <si>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</si>
  <si>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</si>
  <si>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</si>
  <si>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</si>
  <si>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</si>
  <si>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</si>
  <si>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</si>
  <si>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</si>
  <si>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</si>
  <si>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</si>
  <si>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</si>
  <si>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</si>
  <si>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</si>
  <si>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</si>
  <si>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</si>
  <si>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</si>
  <si>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</si>
  <si>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</si>
  <si>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</si>
  <si>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</si>
  <si>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</si>
  <si>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</si>
  <si>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</si>
  <si>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</si>
  <si>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</si>
  <si>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</si>
  <si>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</si>
  <si>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</si>
  <si>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</si>
  <si>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</si>
  <si>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</si>
  <si>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</si>
  <si>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</si>
  <si>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</si>
  <si>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</si>
  <si>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</si>
  <si>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</si>
  <si>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</si>
  <si>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</si>
  <si>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</si>
  <si>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</si>
  <si>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</si>
  <si>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</si>
  <si>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</si>
  <si>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</si>
  <si>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</si>
  <si>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</si>
  <si>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</si>
  <si>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</si>
  <si>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</si>
  <si>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</si>
  <si>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</si>
  <si>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</si>
  <si>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</si>
  <si>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</si>
  <si>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</si>
  <si>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</si>
  <si>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</si>
  <si>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</si>
  <si>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</si>
  <si>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</si>
  <si>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</si>
  <si>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</si>
  <si>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</si>
  <si>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</si>
  <si>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</si>
  <si>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</si>
  <si>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</si>
  <si>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</si>
  <si>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</si>
  <si>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</si>
  <si>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</si>
  <si>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</si>
  <si>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</si>
  <si>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</si>
  <si>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</si>
  <si>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</si>
  <si>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</si>
  <si>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</si>
  <si>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</si>
  <si>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</si>
  <si>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</si>
  <si>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</si>
  <si>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</si>
  <si>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</si>
  <si>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</si>
  <si>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</si>
  <si>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</si>
  <si>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</si>
  <si>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</si>
  <si>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</si>
  <si>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</si>
  <si>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</si>
  <si>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</si>
  <si>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</si>
  <si>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</si>
  <si>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</si>
  <si>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</si>
  <si>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</si>
  <si>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</si>
  <si>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</si>
  <si>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</si>
  <si>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</si>
  <si>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</si>
  <si>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</si>
  <si>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</si>
  <si>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</si>
  <si>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</si>
  <si>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</si>
  <si>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</si>
  <si>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</si>
  <si>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</si>
  <si>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</si>
  <si>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</si>
  <si>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</si>
  <si>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</si>
  <si>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</si>
  <si>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</si>
  <si>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</si>
  <si>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</si>
  <si>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</si>
  <si>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</si>
  <si>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</si>
  <si>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</si>
  <si>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</si>
  <si>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</si>
  <si>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</si>
  <si>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</si>
  <si>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</si>
  <si>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</si>
  <si>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</si>
  <si>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</si>
  <si>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</si>
  <si>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</si>
  <si>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</si>
  <si>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</si>
  <si>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</si>
  <si>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</si>
  <si>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</si>
  <si>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</si>
  <si>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</si>
  <si>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</si>
  <si>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</si>
  <si>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</si>
  <si>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</si>
  <si>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</si>
  <si>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</si>
  <si>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</si>
  <si>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</si>
  <si>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</si>
  <si>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</si>
  <si>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</si>
  <si>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</si>
  <si>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</si>
  <si>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</si>
  <si>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</si>
  <si>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</si>
  <si>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</si>
  <si>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</si>
  <si>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</si>
  <si>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</si>
  <si>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</si>
  <si>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</si>
  <si>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</si>
  <si>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</si>
  <si>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</si>
  <si>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</si>
  <si>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</si>
  <si>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</si>
  <si>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</si>
  <si>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</si>
  <si>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</si>
  <si>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</si>
  <si>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</si>
  <si>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</si>
  <si>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</si>
  <si>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</si>
  <si>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</si>
  <si>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</si>
  <si>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</si>
  <si>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</si>
  <si>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</si>
  <si>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</si>
  <si>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</si>
  <si>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</si>
  <si>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</si>
  <si>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</si>
  <si>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</si>
  <si>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</si>
  <si>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</si>
  <si>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</si>
  <si>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</si>
  <si>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</si>
  <si>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</si>
  <si>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</si>
  <si>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</si>
  <si>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</si>
  <si>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</si>
  <si>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</si>
  <si>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</si>
  <si>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</si>
  <si>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</si>
  <si>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</si>
  <si>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</si>
  <si>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</si>
  <si>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</si>
  <si>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</si>
  <si>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</si>
  <si>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</si>
  <si>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</si>
  <si>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</si>
  <si>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</si>
  <si>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</si>
  <si>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</si>
  <si>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</si>
  <si>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</si>
  <si>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</si>
  <si>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</si>
  <si>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</si>
  <si>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</si>
  <si>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</si>
  <si>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</si>
  <si>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</si>
  <si>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</si>
  <si>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</si>
  <si>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</si>
  <si>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</si>
  <si>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</si>
  <si>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</si>
  <si>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</si>
  <si>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</si>
  <si>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</si>
  <si>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</si>
  <si>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</si>
  <si>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</si>
  <si>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</si>
  <si>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</si>
  <si>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</si>
  <si>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</si>
  <si>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</si>
  <si>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</si>
  <si>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</si>
  <si>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</si>
  <si>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</si>
  <si>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</si>
  <si>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</si>
  <si>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</si>
  <si>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</si>
  <si>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</si>
  <si>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</si>
  <si>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</si>
  <si>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</si>
  <si>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</si>
  <si>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</si>
  <si>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</si>
  <si>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</si>
  <si>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</si>
  <si>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</si>
  <si>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</si>
  <si>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</si>
  <si>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</si>
  <si>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</si>
  <si>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</si>
  <si>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</si>
  <si>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</si>
  <si>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</si>
  <si>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</si>
  <si>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</si>
  <si>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</si>
  <si>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</si>
  <si>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</si>
  <si>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</si>
  <si>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</si>
  <si>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</si>
  <si>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</si>
  <si>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</si>
  <si>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</si>
  <si>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</si>
  <si>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</si>
  <si>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</si>
  <si>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</si>
  <si>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</si>
  <si>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</si>
  <si>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</si>
  <si>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</si>
  <si>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</si>
  <si>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</si>
  <si>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</si>
  <si>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</si>
  <si>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</si>
  <si>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</si>
  <si>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</si>
  <si>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</si>
  <si>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</si>
  <si>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</si>
  <si>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</si>
  <si>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</si>
  <si>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</si>
  <si>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</si>
  <si>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</si>
  <si>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</si>
  <si>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</si>
  <si>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</si>
  <si>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</si>
  <si>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</si>
  <si>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</si>
  <si>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</si>
  <si>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</si>
  <si>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</si>
  <si>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</si>
  <si>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</si>
  <si>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</si>
  <si>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</si>
  <si>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</si>
  <si>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</si>
  <si>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</si>
  <si>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</si>
  <si>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</si>
  <si>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</si>
  <si>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</si>
  <si>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</si>
  <si>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</si>
  <si>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</si>
  <si>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</si>
  <si>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</si>
  <si>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</si>
  <si>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</si>
  <si>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</si>
  <si>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</si>
  <si>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</si>
  <si>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</si>
  <si>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</si>
  <si>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</si>
  <si>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</si>
  <si>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</si>
  <si>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</si>
  <si>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</si>
  <si>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</si>
  <si>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</si>
  <si>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</si>
  <si>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</si>
  <si>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</si>
  <si>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</si>
  <si>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</si>
  <si>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</si>
  <si>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</si>
  <si>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</si>
  <si>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</si>
  <si>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</si>
  <si>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</si>
  <si>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</si>
  <si>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</si>
  <si>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</si>
  <si>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</si>
  <si>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</si>
  <si>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</si>
  <si>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</si>
  <si>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</si>
  <si>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</si>
  <si>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</si>
  <si>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</si>
  <si>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</si>
  <si>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</si>
  <si>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</si>
  <si>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</si>
  <si>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</si>
  <si>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</si>
  <si>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</si>
  <si>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</si>
  <si>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</si>
  <si>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</si>
  <si>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</si>
  <si>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</si>
  <si>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</si>
  <si>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</si>
  <si>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</si>
  <si>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</si>
  <si>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</si>
  <si>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</si>
  <si>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</si>
  <si>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</si>
  <si>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</si>
  <si>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</si>
  <si>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</si>
  <si>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</si>
  <si>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</si>
  <si>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</si>
  <si>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</si>
  <si>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</si>
  <si>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</si>
  <si>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</si>
  <si>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</si>
  <si>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</si>
  <si>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</si>
  <si>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</si>
  <si>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</si>
  <si>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</si>
  <si>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</si>
  <si>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</si>
  <si>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</si>
  <si>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</si>
  <si>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</si>
  <si>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</si>
  <si>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</si>
  <si>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</si>
  <si>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</si>
  <si>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</si>
  <si>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</si>
  <si>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</si>
  <si>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</si>
  <si>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</si>
  <si>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</si>
  <si>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</si>
  <si>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</si>
  <si>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</si>
  <si>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</si>
  <si>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</si>
  <si>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</si>
  <si>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</si>
  <si>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</si>
  <si>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</si>
  <si>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</si>
  <si>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</si>
  <si>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</si>
  <si>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</si>
  <si>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</si>
  <si>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</si>
  <si>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</si>
  <si>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</si>
  <si>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</si>
  <si>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</si>
  <si>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</si>
  <si>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</si>
  <si>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</si>
  <si>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</si>
  <si>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</si>
  <si>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</si>
  <si>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</si>
  <si>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</si>
  <si>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</si>
  <si>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</si>
  <si>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</si>
  <si>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</si>
  <si>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</si>
  <si>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</si>
  <si>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</si>
  <si>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</si>
  <si>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</si>
  <si>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</si>
  <si>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</si>
  <si>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</si>
  <si>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</si>
  <si>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</si>
  <si>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</si>
  <si>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</si>
  <si>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</si>
  <si>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</si>
  <si>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</si>
  <si>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</si>
  <si>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</si>
  <si>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</si>
  <si>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</si>
  <si>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</si>
  <si>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</si>
  <si>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</si>
  <si>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</si>
  <si>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</si>
  <si>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</si>
  <si>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</si>
  <si>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</si>
  <si>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</si>
  <si>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</si>
  <si>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</si>
  <si>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</si>
  <si>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</si>
  <si>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</si>
  <si>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</si>
  <si>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</si>
  <si>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</si>
  <si>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</si>
  <si>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</si>
  <si>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</si>
  <si>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</si>
  <si>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</si>
  <si>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</si>
  <si>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</si>
  <si>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</si>
  <si>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</si>
  <si>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</si>
  <si>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</si>
  <si>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</si>
  <si>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</si>
  <si>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</si>
  <si>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</si>
  <si>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</si>
  <si>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</si>
  <si>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</si>
  <si>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</si>
  <si>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</si>
  <si>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</si>
  <si>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</si>
  <si>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</si>
  <si>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</si>
  <si>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</si>
  <si>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</si>
  <si>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</si>
  <si>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</si>
  <si>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</si>
  <si>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</si>
  <si>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</si>
  <si>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</si>
  <si>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</si>
  <si>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</si>
  <si>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</si>
  <si>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</si>
  <si>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</si>
  <si>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</si>
  <si>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</si>
  <si>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</si>
  <si>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</si>
  <si>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</si>
  <si>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</si>
  <si>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</si>
  <si>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</si>
  <si>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</si>
  <si>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</si>
  <si>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</si>
  <si>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</si>
  <si>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</si>
  <si>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</si>
  <si>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</si>
  <si>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</si>
  <si>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</si>
  <si>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</si>
  <si>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</si>
  <si>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</si>
  <si>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</si>
  <si>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</si>
  <si>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</si>
  <si>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</si>
  <si>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</si>
  <si>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</si>
  <si>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</si>
  <si>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</si>
  <si>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</si>
  <si>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</si>
  <si>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</si>
  <si>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</si>
  <si>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</si>
  <si>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</si>
  <si>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</si>
  <si>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</si>
  <si>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</si>
  <si>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</si>
  <si>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</si>
  <si>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</si>
  <si>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</si>
  <si>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</si>
  <si>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</si>
  <si>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</si>
  <si>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</si>
  <si>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</si>
  <si>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</si>
  <si>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</si>
  <si>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</si>
  <si>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</si>
  <si>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</si>
  <si>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</si>
  <si>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</si>
  <si>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</si>
  <si>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</si>
  <si>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</si>
  <si>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</si>
  <si>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</si>
  <si>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</si>
  <si>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</si>
  <si>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</si>
  <si>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</si>
  <si>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</si>
  <si>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</si>
  <si>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</si>
  <si>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</si>
  <si>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</si>
  <si>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</si>
  <si>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</si>
  <si>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</si>
  <si>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</si>
  <si>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</si>
  <si>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</si>
  <si>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</si>
  <si>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</si>
  <si>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</si>
  <si>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</si>
  <si>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</si>
  <si>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</si>
  <si>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</si>
  <si>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</si>
  <si>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</si>
  <si>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</si>
  <si>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</si>
  <si>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</si>
  <si>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</si>
  <si>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</si>
  <si>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</si>
  <si>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</si>
  <si>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</si>
  <si>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</si>
  <si>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</si>
  <si>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</si>
  <si>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</si>
  <si>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</si>
  <si>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</si>
  <si>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</si>
  <si>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</si>
  <si>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</si>
  <si>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</si>
  <si>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</si>
  <si>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</si>
  <si>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</si>
  <si>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</si>
  <si>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</si>
  <si>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</si>
  <si>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</si>
  <si>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</si>
  <si>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</si>
  <si>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</si>
  <si>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</si>
  <si>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</si>
  <si>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</si>
  <si>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</si>
  <si>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</si>
  <si>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</si>
  <si>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</si>
  <si>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</si>
  <si>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</si>
  <si>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</si>
  <si>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</si>
  <si>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</si>
  <si>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</si>
  <si>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</si>
  <si>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</si>
  <si>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</si>
  <si>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</si>
  <si>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</si>
  <si>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</si>
  <si>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</si>
  <si>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</si>
  <si>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</si>
  <si>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</si>
  <si>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</si>
  <si>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</si>
  <si>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</si>
  <si>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</si>
  <si>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</si>
  <si>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</si>
  <si>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</si>
  <si>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</si>
  <si>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</si>
  <si>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</si>
  <si>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</si>
  <si>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</si>
  <si>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</si>
  <si>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</si>
  <si>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</si>
  <si>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</si>
  <si>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</si>
  <si>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</si>
  <si>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</si>
  <si>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</si>
  <si>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</si>
  <si>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</si>
  <si>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</si>
  <si>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</si>
  <si>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</si>
  <si>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</si>
  <si>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</si>
  <si>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</si>
  <si>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</si>
  <si>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</si>
  <si>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</si>
  <si>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</si>
  <si>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</si>
  <si>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</si>
  <si>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</si>
  <si>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</si>
  <si>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</si>
  <si>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</si>
  <si>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</si>
  <si>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</si>
  <si>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</si>
  <si>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</si>
  <si>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</si>
  <si>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</si>
  <si>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</si>
  <si>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</si>
  <si>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</si>
  <si>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</si>
  <si>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</si>
  <si>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</si>
  <si>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</si>
  <si>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</si>
  <si>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</si>
  <si>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</si>
  <si>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</si>
  <si>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</si>
  <si>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</si>
  <si>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</si>
  <si>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</si>
  <si>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</si>
  <si>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</si>
  <si>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</si>
  <si>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</si>
  <si>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</si>
  <si>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</si>
  <si>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</si>
  <si>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</si>
  <si>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</si>
  <si>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</si>
  <si>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</si>
  <si>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</si>
  <si>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</si>
  <si>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</si>
  <si>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</si>
  <si>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</si>
  <si>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</si>
  <si>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</si>
  <si>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</si>
  <si>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</si>
  <si>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</si>
  <si>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</si>
  <si>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</si>
  <si>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</si>
  <si>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</si>
  <si>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</si>
  <si>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</si>
  <si>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</si>
  <si>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</si>
  <si>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</si>
  <si>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</si>
  <si>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</si>
  <si>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</si>
  <si>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</si>
  <si>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</si>
  <si>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</si>
  <si>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</si>
  <si>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</si>
  <si>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</si>
  <si>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</si>
  <si>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</si>
  <si>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</si>
  <si>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</si>
  <si>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</si>
  <si>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</si>
  <si>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</si>
  <si>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</si>
  <si>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</si>
  <si>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</si>
  <si>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</si>
  <si>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</si>
  <si>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</si>
  <si>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</si>
  <si>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</si>
  <si>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</si>
  <si>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</si>
  <si>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</si>
  <si>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</si>
  <si>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</si>
  <si>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</si>
  <si>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</si>
  <si>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</si>
  <si>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</si>
  <si>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</si>
  <si>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</si>
  <si>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</si>
  <si>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</si>
  <si>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</si>
  <si>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</si>
  <si>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</si>
  <si>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</si>
  <si>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</si>
  <si>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</si>
  <si>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</si>
  <si>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</si>
  <si>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</si>
  <si>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</si>
  <si>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</si>
  <si>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</si>
  <si>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</si>
  <si>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</si>
  <si>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</si>
  <si>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</si>
  <si>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</si>
  <si>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</si>
  <si>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</si>
  <si>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</si>
  <si>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</si>
  <si>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</si>
  <si>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</si>
  <si>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</si>
  <si>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</si>
  <si>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</si>
  <si>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</si>
  <si>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</si>
  <si>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</si>
  <si>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</si>
  <si>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</si>
  <si>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</si>
  <si>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</si>
  <si>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</si>
  <si>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</si>
  <si>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</si>
  <si>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</si>
  <si>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</si>
  <si>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</si>
  <si>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</si>
  <si>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</si>
  <si>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</si>
  <si>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</si>
  <si>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</si>
  <si>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</si>
  <si>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</si>
  <si>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</si>
  <si>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</si>
  <si>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</si>
  <si>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</si>
  <si>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</si>
  <si>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</si>
  <si>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</si>
  <si>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</si>
  <si>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</si>
  <si>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</si>
  <si>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</si>
  <si>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</si>
  <si>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</si>
  <si>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</si>
  <si>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</si>
  <si>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</si>
  <si>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</si>
  <si>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</si>
  <si>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</si>
  <si>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</si>
  <si>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</si>
  <si>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</si>
  <si>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</si>
  <si>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</si>
  <si>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</si>
  <si>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</si>
  <si>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</si>
  <si>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</si>
  <si>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</si>
  <si>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</si>
  <si>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</si>
  <si>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</si>
  <si>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</si>
  <si>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</si>
  <si>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</si>
  <si>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</si>
  <si>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</si>
  <si>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</si>
  <si>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</si>
  <si>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</si>
  <si>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</si>
  <si>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</si>
  <si>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</si>
  <si>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</si>
  <si>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</si>
  <si>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</si>
  <si>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</si>
  <si>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</si>
  <si>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</si>
  <si>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</si>
  <si>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</si>
  <si>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</si>
  <si>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</si>
  <si>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</si>
  <si>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</si>
  <si>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</si>
  <si>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</si>
  <si>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</si>
  <si>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</si>
  <si>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</si>
  <si>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</si>
  <si>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</si>
  <si>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</si>
  <si>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</si>
  <si>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</si>
  <si>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</si>
  <si>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</si>
  <si>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</si>
  <si>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</si>
  <si>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</si>
  <si>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</si>
  <si>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</si>
  <si>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</si>
  <si>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</si>
  <si>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</si>
  <si>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</si>
  <si>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</si>
  <si>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</si>
  <si>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</si>
  <si>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</si>
  <si>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</si>
  <si>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</si>
  <si>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</si>
  <si>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</si>
  <si>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</si>
  <si>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</si>
  <si>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</si>
  <si>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</si>
  <si>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</si>
  <si>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</si>
  <si>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</si>
  <si>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</si>
  <si>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</si>
  <si>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</si>
  <si>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</si>
  <si>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</si>
  <si>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</si>
  <si>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</si>
  <si>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</si>
  <si>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</si>
  <si>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</si>
  <si>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</si>
  <si>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</si>
  <si>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</si>
  <si>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</si>
  <si>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</si>
  <si>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</si>
  <si>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</si>
  <si>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</si>
  <si>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</si>
  <si>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</si>
  <si>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</si>
  <si>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</si>
  <si>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</si>
  <si>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</si>
  <si>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</si>
  <si>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</si>
  <si>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</si>
  <si>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</si>
  <si>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</si>
  <si>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</si>
  <si>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</si>
  <si>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</si>
  <si>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</si>
  <si>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</si>
  <si>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</si>
  <si>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</si>
  <si>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</si>
  <si>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</si>
  <si>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</si>
  <si>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</si>
  <si>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</si>
  <si>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</si>
  <si>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</si>
  <si>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</si>
  <si>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</si>
  <si>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</si>
  <si>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</si>
  <si>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</si>
  <si>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</si>
  <si>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</si>
  <si>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</si>
  <si>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</si>
  <si>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</si>
  <si>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</si>
  <si>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</si>
  <si>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</si>
  <si>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</si>
  <si>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</si>
  <si>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</si>
  <si>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</si>
  <si>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</si>
  <si>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</si>
  <si>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</si>
  <si>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</si>
  <si>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</si>
  <si>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</si>
  <si>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</si>
  <si>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</si>
  <si>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</si>
  <si>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</si>
  <si>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</si>
  <si>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</si>
  <si>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</si>
  <si>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</si>
  <si>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</si>
  <si>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</si>
  <si>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</si>
  <si>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</si>
  <si>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</si>
  <si>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</si>
  <si>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</si>
  <si>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</si>
  <si>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</si>
  <si>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</si>
  <si>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</si>
  <si>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</si>
  <si>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</si>
  <si>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</si>
  <si>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</si>
  <si>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</si>
  <si>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</si>
  <si>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</si>
  <si>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</si>
  <si>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</si>
  <si>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</si>
  <si>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</si>
  <si>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</si>
  <si>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</si>
  <si>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</si>
  <si>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</si>
  <si>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</si>
  <si>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</si>
  <si>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</si>
  <si>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</si>
  <si>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</si>
  <si>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</si>
  <si>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</si>
  <si>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</si>
  <si>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</si>
  <si>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</si>
  <si>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</si>
  <si>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</si>
  <si>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</si>
  <si>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</si>
  <si>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</si>
  <si>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</si>
  <si>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</si>
  <si>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</si>
  <si>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</si>
  <si>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</si>
  <si>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</si>
  <si>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</si>
  <si>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</si>
  <si>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</si>
  <si>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</si>
  <si>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</si>
  <si>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</si>
  <si>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</si>
  <si>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</si>
  <si>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</si>
  <si>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</si>
  <si>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</si>
  <si>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</si>
  <si>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</si>
  <si>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</si>
  <si>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</si>
  <si>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</si>
  <si>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</si>
  <si>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</si>
  <si>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</si>
  <si>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</si>
  <si>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</si>
  <si>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</si>
  <si>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</si>
  <si>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</si>
  <si>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</si>
  <si>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</si>
  <si>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</si>
  <si>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</si>
  <si>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</si>
  <si>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</si>
  <si>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</si>
  <si>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</si>
  <si>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</si>
  <si>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</si>
  <si>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</si>
  <si>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</si>
  <si>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</si>
  <si>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</si>
  <si>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</si>
  <si>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</si>
  <si>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</si>
  <si>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</si>
  <si>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</si>
  <si>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</si>
  <si>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</si>
  <si>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</si>
  <si>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</si>
  <si>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</si>
  <si>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</si>
  <si>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</si>
  <si>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</si>
  <si>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</si>
  <si>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</si>
  <si>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</si>
  <si>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</si>
  <si>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</si>
  <si>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</si>
  <si>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</si>
  <si>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</si>
  <si>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</si>
  <si>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</si>
  <si>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</si>
  <si>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</si>
  <si>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</si>
  <si>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</si>
  <si>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</si>
  <si>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</si>
  <si>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</si>
  <si>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</si>
  <si>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</si>
  <si>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</si>
  <si>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</si>
  <si>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</si>
  <si>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</si>
  <si>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</si>
  <si>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</si>
  <si>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</si>
  <si>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</si>
  <si>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</si>
  <si>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</si>
  <si>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</si>
  <si>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</si>
  <si>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</si>
  <si>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</si>
  <si>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</si>
  <si>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</si>
  <si>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</si>
  <si>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</si>
  <si>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</si>
  <si>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</si>
  <si>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</si>
  <si>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</si>
  <si>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</si>
  <si>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</si>
  <si>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</si>
  <si>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</si>
  <si>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</si>
  <si>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</si>
  <si>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</si>
  <si>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</si>
  <si>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</si>
  <si>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</si>
  <si>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</si>
  <si>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</si>
  <si>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</si>
  <si>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</si>
  <si>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</si>
  <si>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</si>
  <si>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</si>
  <si>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</si>
  <si>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</si>
  <si>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</si>
  <si>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</si>
  <si>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</si>
  <si>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</si>
  <si>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</si>
  <si>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</si>
  <si>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</si>
  <si>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</si>
  <si>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</si>
  <si>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</si>
  <si>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</si>
  <si>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</si>
  <si>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</si>
  <si>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</si>
  <si>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</si>
  <si>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</si>
  <si>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</si>
  <si>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</si>
  <si>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</si>
  <si>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</si>
  <si>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</si>
  <si>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</si>
  <si>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</si>
  <si>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</si>
  <si>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</si>
  <si>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</si>
  <si>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</si>
  <si>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</si>
  <si>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</si>
  <si>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</si>
  <si>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</si>
  <si>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</si>
  <si>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</si>
  <si>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</si>
  <si>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</si>
  <si>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</si>
  <si>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</si>
  <si>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</si>
  <si>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</si>
  <si>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</si>
  <si>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</si>
  <si>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</si>
  <si>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</si>
  <si>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</si>
  <si>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</si>
  <si>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</si>
  <si>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</si>
  <si>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</si>
  <si>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</si>
  <si>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</si>
  <si>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</si>
  <si>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</si>
  <si>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</si>
  <si>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</si>
  <si>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</si>
  <si>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</si>
  <si>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</si>
  <si>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</si>
  <si>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</si>
  <si>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</si>
  <si>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</si>
  <si>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</si>
  <si>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</si>
  <si>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</si>
  <si>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</si>
  <si>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</si>
  <si>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</si>
  <si>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</si>
  <si>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</si>
  <si>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</si>
  <si>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</si>
  <si>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</si>
  <si>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</si>
  <si>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</si>
  <si>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</si>
  <si>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</si>
  <si>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</si>
  <si>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</si>
  <si>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</si>
  <si>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</si>
  <si>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</si>
  <si>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</si>
  <si>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</si>
  <si>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</si>
  <si>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</si>
  <si>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</si>
  <si>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</si>
  <si>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</si>
  <si>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</si>
  <si>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</si>
  <si>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</si>
  <si>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</si>
  <si>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</si>
  <si>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</si>
  <si>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</si>
  <si>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</si>
  <si>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</si>
  <si>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</si>
  <si>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</si>
  <si>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</si>
  <si>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</si>
  <si>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</si>
  <si>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</si>
  <si>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</si>
  <si>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</si>
  <si>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</si>
  <si>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</si>
  <si>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</si>
  <si>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</si>
  <si>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</si>
  <si>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</si>
  <si>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</si>
  <si>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</si>
  <si>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</si>
  <si>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</si>
  <si>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</si>
  <si>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</si>
  <si>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</si>
  <si>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</si>
  <si>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</si>
  <si>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</si>
  <si>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</si>
  <si>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</si>
  <si>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</si>
  <si>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</si>
  <si>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</si>
  <si>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</si>
  <si>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</si>
  <si>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</si>
  <si>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</si>
  <si>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</si>
  <si>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</si>
  <si>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</si>
  <si>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</si>
  <si>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</si>
  <si>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</si>
  <si>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</si>
  <si>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</si>
  <si>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</si>
  <si>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</si>
  <si>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</si>
  <si>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</si>
  <si>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</si>
  <si>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</si>
  <si>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</si>
  <si>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</si>
  <si>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</si>
  <si>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</si>
  <si>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</si>
  <si>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</si>
  <si>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</si>
  <si>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</si>
  <si>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</si>
  <si>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</si>
  <si>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</si>
  <si>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</si>
  <si>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</si>
  <si>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</si>
  <si>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</si>
  <si>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</si>
  <si>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</si>
  <si>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</si>
  <si>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</si>
  <si>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</si>
  <si>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</si>
  <si>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</si>
  <si>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</si>
  <si>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</si>
  <si>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</si>
  <si>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</si>
  <si>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</si>
  <si>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</si>
  <si>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</si>
  <si>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</si>
  <si>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</si>
  <si>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</si>
  <si>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</si>
  <si>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</si>
  <si>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</si>
  <si>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</si>
  <si>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</si>
  <si>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</si>
  <si>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</si>
  <si>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</si>
  <si>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</si>
  <si>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</si>
  <si>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</si>
  <si>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</si>
  <si>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</si>
  <si>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</si>
  <si>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</si>
  <si>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</si>
  <si>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</si>
  <si>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</si>
  <si>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</si>
  <si>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</si>
  <si>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</si>
  <si>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</si>
  <si>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</si>
  <si>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</si>
  <si>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</si>
  <si>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</si>
  <si>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</si>
  <si>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</si>
  <si>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</si>
  <si>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</si>
  <si>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</si>
  <si>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</si>
  <si>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</si>
  <si>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</si>
  <si>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</si>
  <si>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</si>
  <si>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</si>
  <si>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</si>
  <si>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</si>
  <si>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</si>
  <si>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</si>
  <si>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</si>
  <si>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</si>
  <si>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</si>
  <si>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</si>
  <si>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</si>
  <si>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</si>
  <si>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</si>
  <si>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</si>
  <si>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</si>
  <si>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</si>
  <si>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</si>
  <si>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</si>
  <si>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</si>
  <si>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</si>
  <si>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</si>
  <si>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</si>
  <si>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</si>
  <si>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</si>
  <si>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</si>
  <si>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</si>
  <si>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</si>
  <si>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</si>
  <si>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</si>
  <si>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</si>
  <si>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</si>
  <si>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</si>
  <si>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</si>
  <si>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</si>
  <si>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</si>
  <si>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</si>
  <si>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</si>
  <si>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</si>
  <si>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</si>
  <si>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</si>
  <si>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</si>
  <si>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</si>
  <si>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</si>
  <si>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</si>
  <si>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</si>
  <si>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</si>
  <si>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</si>
  <si>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</si>
  <si>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</si>
  <si>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</si>
  <si>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</si>
  <si>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</si>
  <si>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</si>
  <si>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</si>
  <si>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</si>
  <si>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</si>
  <si>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</si>
  <si>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</si>
  <si>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</si>
  <si>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</si>
  <si>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</si>
  <si>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</si>
  <si>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</si>
  <si>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</si>
  <si>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</si>
  <si>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</si>
  <si>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</si>
  <si>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</si>
  <si>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</si>
  <si>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</si>
  <si>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</si>
  <si>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</si>
  <si>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</si>
  <si>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</si>
  <si>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</si>
  <si>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</si>
  <si>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</si>
  <si>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</si>
  <si>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</si>
  <si>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</si>
  <si>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</si>
  <si>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</si>
  <si>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</si>
  <si>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</si>
  <si>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</si>
  <si>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</si>
  <si>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</si>
  <si>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</si>
  <si>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</si>
  <si>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</si>
  <si>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</si>
  <si>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</si>
  <si>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</si>
  <si>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</si>
  <si>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</si>
  <si>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</si>
  <si>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</si>
  <si>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</si>
  <si>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</si>
  <si>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</si>
  <si>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</si>
  <si>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</si>
  <si>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</si>
  <si>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</si>
  <si>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</si>
  <si>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</si>
  <si>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</si>
  <si>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</si>
  <si>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</si>
  <si>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</si>
  <si>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</si>
  <si>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</si>
  <si>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</si>
  <si>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</si>
  <si>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</si>
  <si>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</si>
  <si>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</si>
  <si>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</si>
  <si>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</si>
  <si>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</si>
  <si>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</si>
  <si>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</si>
  <si>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</si>
  <si>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</si>
  <si>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</si>
  <si>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</si>
  <si>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</si>
  <si>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</si>
  <si>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</si>
  <si>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</si>
  <si>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</si>
  <si>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</si>
  <si>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</si>
  <si>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</si>
  <si>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</si>
  <si>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</si>
  <si>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</si>
  <si>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</si>
  <si>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</si>
  <si>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</si>
  <si>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</si>
  <si>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</si>
  <si>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</si>
  <si>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</si>
  <si>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</si>
  <si>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</si>
  <si>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</si>
  <si>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</si>
  <si>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</si>
  <si>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</si>
  <si>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</si>
  <si>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</si>
  <si>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</si>
  <si>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</si>
  <si>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</si>
  <si>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</si>
  <si>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</si>
  <si>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</si>
  <si>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</si>
  <si>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</si>
  <si>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</si>
  <si>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</si>
  <si>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</si>
  <si>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</si>
  <si>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</si>
  <si>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</si>
  <si>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</si>
  <si>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</si>
  <si>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</si>
  <si>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</si>
  <si>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</si>
  <si>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</si>
  <si>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</si>
  <si>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</si>
  <si>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</si>
  <si>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</si>
  <si>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</si>
  <si>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</si>
  <si>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</si>
  <si>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</si>
  <si>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</si>
  <si>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</si>
  <si>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</si>
  <si>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</si>
  <si>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</si>
  <si>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</si>
  <si>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</si>
  <si>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</si>
  <si>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</si>
  <si>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</si>
  <si>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</si>
  <si>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</si>
  <si>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</si>
  <si>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</si>
  <si>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</si>
  <si>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</si>
  <si>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</si>
  <si>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</si>
  <si>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</si>
  <si>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</si>
  <si>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</si>
  <si>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</si>
  <si>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</si>
  <si>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</si>
  <si>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</si>
  <si>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</si>
  <si>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</si>
  <si>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</si>
  <si>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</si>
  <si>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</si>
  <si>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</si>
  <si>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</si>
  <si>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</si>
  <si>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</si>
  <si>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</si>
  <si>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</si>
  <si>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</si>
  <si>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</si>
  <si>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</si>
  <si>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</si>
  <si>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</si>
  <si>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</si>
  <si>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</si>
  <si>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</si>
  <si>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</si>
  <si>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</si>
  <si>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</si>
  <si>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</si>
  <si>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</si>
  <si>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</si>
  <si>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</si>
  <si>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</si>
  <si>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</si>
  <si>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</si>
  <si>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</si>
  <si>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</si>
  <si>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</si>
  <si>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</si>
  <si>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</si>
  <si>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</si>
  <si>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</si>
  <si>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</si>
  <si>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</si>
  <si>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</si>
  <si>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</si>
  <si>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</si>
  <si>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</si>
  <si>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</si>
  <si>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</si>
  <si>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</si>
  <si>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</si>
  <si>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</si>
  <si>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</si>
  <si>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</si>
  <si>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</si>
  <si>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</si>
  <si>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</si>
  <si>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</si>
  <si>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</si>
  <si>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</si>
  <si>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</si>
  <si>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</si>
  <si>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</si>
  <si>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</si>
  <si>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</si>
  <si>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</si>
  <si>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</si>
  <si>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</si>
  <si>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</si>
  <si>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</si>
  <si>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</si>
  <si>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</si>
  <si>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</si>
  <si>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</si>
  <si>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</si>
  <si>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</si>
  <si>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</si>
  <si>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</si>
  <si>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</si>
  <si>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</si>
  <si>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</si>
  <si>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</si>
  <si>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</si>
  <si>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</si>
  <si>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</si>
  <si>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</si>
  <si>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</si>
  <si>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</si>
  <si>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</si>
  <si>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</si>
  <si>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</si>
  <si>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</si>
  <si>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</si>
  <si>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</si>
  <si>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</si>
  <si>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</si>
  <si>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</si>
  <si>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</si>
  <si>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</si>
  <si>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</si>
  <si>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</si>
  <si>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</si>
  <si>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</si>
  <si>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</si>
  <si>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</si>
  <si>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</si>
  <si>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</si>
  <si>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</si>
  <si>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</si>
  <si>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</si>
  <si>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</si>
  <si>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</si>
  <si>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</si>
  <si>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</si>
  <si>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</si>
  <si>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</si>
  <si>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</si>
  <si>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</si>
  <si>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</si>
  <si>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</si>
  <si>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</si>
  <si>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</si>
  <si>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</si>
  <si>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</si>
  <si>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</si>
  <si>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</si>
  <si>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</si>
  <si>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</si>
  <si>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</si>
  <si>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</si>
  <si>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</si>
  <si>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</si>
  <si>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</si>
  <si>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</si>
  <si>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</si>
  <si>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</si>
  <si>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</si>
  <si>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</si>
  <si>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</si>
  <si>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</si>
  <si>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</si>
  <si>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</si>
  <si>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</si>
  <si>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</si>
  <si>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</si>
  <si>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</si>
  <si>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</si>
  <si>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</si>
  <si>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</si>
  <si>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</si>
  <si>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</si>
  <si>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</si>
  <si>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</si>
  <si>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</si>
  <si>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</si>
  <si>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</si>
  <si>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</si>
  <si>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</si>
  <si>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</si>
  <si>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</si>
  <si>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</si>
  <si>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</si>
  <si>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</si>
  <si>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</si>
  <si>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</si>
  <si>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</si>
  <si>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</si>
  <si>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</si>
  <si>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</si>
  <si>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</si>
  <si>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</si>
  <si>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</si>
  <si>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</si>
  <si>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</si>
  <si>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</si>
  <si>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</si>
  <si>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</si>
  <si>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</si>
  <si>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</si>
  <si>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</si>
  <si>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</si>
  <si>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</si>
  <si>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</si>
  <si>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</si>
  <si>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</si>
  <si>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</si>
  <si>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</si>
  <si>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</si>
  <si>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</si>
  <si>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</si>
  <si>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</si>
  <si>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</si>
  <si>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</si>
  <si>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</si>
  <si>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</si>
  <si>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</si>
  <si>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</si>
  <si>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</si>
  <si>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</si>
  <si>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</si>
  <si>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</si>
  <si>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</si>
  <si>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</si>
  <si>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</si>
  <si>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</si>
  <si>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</si>
  <si>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</si>
  <si>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</si>
  <si>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</si>
  <si>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</si>
  <si>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</si>
  <si>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</si>
  <si>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</si>
  <si>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</si>
  <si>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</si>
  <si>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</si>
  <si>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</si>
  <si>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</si>
  <si>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</si>
  <si>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</si>
  <si>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</si>
  <si>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</si>
  <si>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</si>
  <si>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</si>
  <si>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</si>
  <si>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</si>
  <si>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</si>
  <si>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</si>
  <si>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</si>
  <si>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</si>
  <si>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</si>
  <si>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</si>
  <si>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</si>
  <si>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</si>
  <si>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</si>
  <si>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</si>
  <si>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</si>
  <si>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</si>
  <si>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</si>
  <si>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</si>
  <si>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</si>
  <si>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</si>
  <si>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</si>
  <si>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</si>
  <si>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</si>
  <si>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</si>
  <si>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</si>
  <si>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</si>
  <si>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</si>
  <si>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</si>
  <si>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</si>
  <si>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</si>
  <si>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</si>
  <si>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</si>
  <si>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</si>
  <si>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</si>
  <si>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</si>
  <si>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</si>
  <si>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</si>
  <si>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</si>
  <si>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</si>
  <si>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</si>
  <si>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</si>
  <si>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</si>
  <si>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</si>
  <si>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</si>
  <si>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</si>
  <si>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</si>
  <si>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</si>
  <si>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</si>
  <si>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</si>
  <si>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</si>
  <si>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</si>
  <si>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</si>
  <si>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</si>
  <si>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</si>
  <si>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</si>
  <si>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</si>
  <si>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</si>
  <si>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</si>
  <si>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</si>
  <si>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</si>
  <si>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</si>
  <si>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</si>
  <si>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</si>
  <si>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</si>
  <si>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</si>
  <si>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</si>
  <si>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</si>
  <si>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</si>
  <si>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</si>
  <si>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</si>
  <si>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</si>
  <si>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</si>
  <si>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</si>
  <si>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</si>
  <si>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</si>
  <si>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</si>
  <si>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</si>
  <si>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</si>
  <si>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</si>
  <si>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</si>
  <si>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</si>
  <si>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</si>
  <si>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</si>
  <si>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</si>
  <si>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</si>
  <si>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</si>
  <si>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</si>
  <si>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</si>
  <si>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</si>
  <si>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</si>
  <si>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</si>
  <si>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</si>
  <si>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</si>
  <si>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</si>
  <si>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</si>
  <si>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</si>
  <si>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</si>
  <si>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</si>
  <si>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</si>
  <si>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</si>
  <si>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</si>
  <si>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</si>
  <si>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</si>
  <si>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</si>
  <si>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</si>
  <si>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</si>
  <si>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</si>
  <si>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</si>
  <si>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</si>
  <si>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</si>
  <si>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</si>
  <si>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</si>
  <si>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</si>
  <si>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</si>
  <si>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</si>
  <si>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</si>
  <si>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</si>
  <si>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</si>
  <si>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</si>
  <si>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</si>
  <si>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</si>
  <si>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</si>
  <si>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</si>
  <si>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</si>
  <si>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</si>
  <si>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</si>
  <si>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</si>
  <si>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</si>
  <si>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</si>
  <si>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</si>
  <si>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</si>
  <si>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</si>
  <si>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</si>
  <si>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</si>
  <si>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</si>
  <si>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</si>
  <si>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</si>
  <si>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</si>
  <si>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</si>
  <si>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</si>
  <si>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</si>
  <si>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</si>
  <si>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</si>
  <si>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</si>
  <si>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</si>
  <si>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</si>
  <si>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</si>
  <si>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</si>
  <si>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</si>
  <si>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</si>
  <si>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</si>
  <si>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</si>
  <si>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</si>
  <si>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</si>
  <si>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</si>
  <si>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</si>
  <si>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</si>
  <si>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</si>
  <si>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</si>
  <si>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</si>
  <si>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</si>
  <si>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</si>
  <si>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</si>
  <si>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</si>
  <si>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</si>
  <si>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</si>
  <si>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</si>
  <si>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</si>
  <si>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</si>
  <si>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</si>
  <si>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</si>
  <si>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</si>
  <si>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</si>
  <si>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</si>
  <si>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</si>
  <si>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</si>
  <si>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</si>
  <si>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</si>
  <si>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</si>
  <si>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</si>
  <si>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</si>
  <si>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</si>
  <si>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</si>
  <si>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</si>
  <si>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</si>
  <si>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</si>
  <si>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</si>
  <si>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</si>
  <si>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</si>
  <si>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</si>
  <si>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</si>
  <si>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</si>
  <si>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</si>
  <si>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</si>
  <si>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</si>
  <si>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</si>
  <si>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</si>
  <si>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</si>
  <si>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</si>
  <si>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</si>
  <si>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</si>
  <si>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</si>
  <si>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</si>
  <si>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</si>
  <si>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</si>
  <si>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</si>
  <si>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</si>
  <si>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</si>
  <si>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</si>
  <si>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</si>
  <si>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</si>
  <si>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</si>
  <si>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</si>
  <si>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</si>
  <si>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</si>
  <si>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</si>
  <si>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</si>
  <si>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</si>
  <si>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</si>
  <si>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</si>
  <si>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</si>
  <si>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</si>
  <si>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</si>
  <si>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</si>
  <si>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</si>
  <si>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</si>
  <si>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</si>
  <si>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</si>
  <si>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</si>
  <si>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</si>
  <si>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</si>
  <si>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</si>
  <si>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</si>
  <si>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</si>
  <si>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</si>
  <si>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</si>
  <si>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</si>
  <si>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</si>
  <si>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</si>
  <si>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</si>
  <si>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</si>
  <si>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</si>
  <si>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</si>
  <si>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</si>
  <si>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</si>
  <si>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</si>
  <si>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</si>
  <si>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</si>
  <si>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</si>
  <si>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</si>
  <si>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</si>
  <si>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</si>
  <si>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</si>
  <si>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</si>
  <si>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</si>
  <si>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</si>
  <si>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</si>
  <si>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</si>
  <si>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</si>
  <si>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</si>
  <si>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</si>
  <si>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</si>
  <si>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</si>
  <si>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</si>
  <si>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</si>
  <si>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</si>
  <si>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</si>
  <si>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</si>
  <si>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</si>
  <si>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</si>
  <si>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</si>
  <si>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</si>
  <si>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</si>
  <si>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</si>
  <si>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</si>
  <si>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</si>
  <si>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</si>
  <si>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</si>
  <si>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</si>
  <si>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</si>
  <si>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</si>
  <si>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</si>
  <si>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</si>
  <si>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</si>
  <si>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</si>
  <si>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</si>
  <si>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</si>
  <si>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</si>
  <si>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</si>
  <si>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</si>
  <si>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</si>
  <si>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</si>
  <si>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</si>
  <si>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</si>
  <si>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</si>
  <si>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</si>
  <si>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</si>
  <si>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</si>
  <si>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</si>
  <si>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</si>
  <si>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</si>
  <si>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</si>
  <si>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</si>
  <si>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</si>
  <si>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</si>
  <si>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</si>
  <si>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</si>
  <si>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</si>
  <si>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</si>
  <si>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</si>
  <si>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</si>
  <si>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</si>
  <si>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</si>
  <si>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</si>
  <si>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</si>
  <si>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</si>
  <si>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</si>
  <si>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</si>
  <si>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</si>
  <si>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</si>
  <si>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</si>
  <si>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</si>
  <si>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</si>
  <si>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</si>
  <si>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</si>
  <si>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</si>
  <si>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</si>
  <si>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</si>
  <si>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</si>
  <si>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</si>
  <si>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</si>
  <si>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</si>
  <si>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</si>
  <si>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</si>
  <si>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</si>
  <si>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</si>
  <si>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</si>
  <si>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</si>
  <si>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</si>
  <si>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</si>
  <si>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</si>
  <si>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</si>
  <si>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</si>
  <si>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</si>
  <si>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</si>
  <si>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</si>
  <si>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</si>
  <si>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</si>
  <si>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</si>
  <si>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</si>
  <si>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</si>
  <si>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</si>
  <si>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</si>
  <si>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</si>
  <si>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</si>
  <si>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</si>
  <si>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</si>
  <si>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</si>
  <si>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</si>
  <si>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</si>
  <si>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</si>
  <si>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</si>
  <si>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</si>
  <si>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</si>
  <si>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</si>
  <si>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</si>
  <si>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</si>
  <si>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</si>
  <si>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</si>
  <si>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</si>
  <si>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</si>
  <si>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</si>
  <si>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</si>
  <si>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</si>
  <si>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</si>
  <si>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</si>
  <si>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</si>
  <si>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</si>
  <si>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</si>
  <si>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</si>
  <si>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</si>
  <si>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</si>
  <si>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</si>
  <si>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</si>
  <si>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</si>
  <si>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</si>
  <si>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</si>
  <si>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</si>
  <si>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</si>
  <si>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</si>
  <si>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</si>
  <si>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</si>
  <si>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</si>
  <si>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</si>
  <si>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</si>
  <si>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</si>
  <si>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</si>
  <si>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</si>
  <si>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</si>
  <si>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</si>
  <si>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</si>
  <si>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</si>
  <si>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</si>
  <si>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</si>
  <si>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</si>
  <si>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</si>
  <si>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</si>
  <si>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</si>
  <si>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</si>
  <si>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</si>
  <si>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</si>
  <si>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</si>
  <si>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</si>
  <si>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</si>
  <si>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</si>
  <si>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</si>
  <si>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</si>
  <si>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</si>
  <si>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</si>
  <si>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</si>
  <si>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</si>
  <si>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</si>
  <si>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</si>
  <si>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</si>
  <si>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</si>
  <si>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</si>
  <si>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</si>
  <si>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</si>
  <si>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</si>
  <si>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</si>
  <si>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</si>
  <si>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</si>
  <si>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</si>
  <si>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</si>
  <si>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</si>
  <si>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</si>
  <si>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</si>
  <si>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</si>
  <si>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</si>
  <si>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</si>
  <si>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</si>
  <si>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</si>
  <si>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</si>
  <si>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</si>
  <si>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</si>
  <si>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</si>
  <si>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</si>
  <si>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</si>
  <si>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</si>
  <si>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</si>
  <si>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</si>
  <si>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</si>
  <si>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</si>
  <si>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</si>
  <si>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</si>
  <si>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</si>
  <si>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</si>
  <si>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</si>
  <si>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</si>
  <si>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</si>
  <si>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</si>
  <si>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</si>
  <si>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</si>
  <si>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</si>
  <si>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</si>
  <si>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</si>
  <si>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</si>
  <si>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</si>
  <si>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</si>
  <si>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</si>
  <si>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</si>
  <si>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</si>
  <si>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</si>
  <si>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</si>
  <si>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</si>
  <si>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</si>
  <si>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</si>
  <si>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</si>
  <si>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</si>
  <si>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</si>
  <si>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</si>
  <si>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</si>
  <si>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</si>
  <si>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</si>
  <si>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</si>
  <si>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</si>
  <si>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</si>
  <si>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</si>
  <si>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</si>
  <si>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</si>
  <si>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</si>
  <si>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</si>
  <si>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</si>
  <si>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</si>
  <si>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</si>
  <si>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</si>
  <si>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</si>
  <si>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</si>
  <si>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</si>
  <si>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</si>
  <si>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</si>
  <si>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</si>
  <si>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</si>
  <si>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</si>
  <si>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</si>
  <si>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</si>
  <si>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</si>
  <si>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</si>
  <si>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</si>
  <si>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</si>
  <si>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</si>
  <si>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</si>
  <si>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</si>
  <si>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</si>
  <si>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</si>
  <si>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</si>
  <si>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</si>
  <si>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</si>
  <si>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</si>
  <si>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</si>
  <si>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</si>
  <si>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</si>
  <si>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</si>
  <si>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</si>
  <si>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</si>
  <si>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</si>
  <si>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</si>
  <si>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</si>
  <si>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</si>
  <si>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</si>
  <si>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</si>
  <si>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</si>
  <si>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</si>
  <si>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</si>
  <si>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</si>
  <si>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</si>
  <si>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</si>
  <si>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</si>
  <si>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</si>
  <si>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</si>
  <si>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</si>
  <si>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</si>
  <si>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</si>
  <si>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</si>
  <si>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</si>
  <si>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</si>
  <si>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</si>
  <si>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</si>
  <si>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</si>
  <si>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</si>
  <si>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</si>
  <si>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</si>
  <si>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</si>
  <si>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</si>
  <si>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</si>
  <si>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</si>
  <si>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</si>
  <si>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</si>
  <si>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</si>
  <si>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</si>
  <si>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</si>
  <si>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</si>
  <si>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</si>
  <si>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</si>
  <si>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</si>
  <si>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</si>
  <si>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</si>
  <si>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</si>
  <si>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</si>
  <si>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</si>
  <si>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</si>
  <si>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</si>
  <si>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</si>
  <si>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</si>
  <si>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</si>
  <si>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</si>
  <si>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</si>
  <si>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</si>
  <si>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</si>
  <si>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</si>
  <si>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</si>
  <si>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</si>
  <si>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</si>
  <si>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</si>
  <si>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</si>
  <si>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</si>
  <si>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</si>
  <si>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</si>
  <si>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</si>
  <si>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</si>
  <si>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</si>
  <si>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</si>
  <si>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</si>
  <si>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</si>
  <si>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</si>
  <si>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</si>
  <si>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</si>
  <si>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</si>
  <si>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</si>
  <si>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</si>
  <si>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</si>
  <si>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</si>
  <si>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</si>
  <si>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</si>
  <si>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</si>
  <si>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</si>
  <si>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</si>
  <si>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</si>
  <si>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</si>
  <si>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</si>
  <si>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</si>
  <si>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</si>
  <si>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</si>
  <si>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</si>
  <si>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</si>
  <si>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</si>
  <si>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</si>
  <si>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</si>
  <si>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</si>
  <si>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</si>
  <si>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</si>
  <si>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</si>
  <si>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</si>
  <si>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</si>
  <si>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</si>
  <si>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</si>
  <si>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</si>
  <si>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</si>
  <si>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</si>
  <si>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</si>
  <si>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</si>
  <si>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</si>
  <si>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</si>
  <si>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</si>
  <si>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</si>
  <si>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</si>
  <si>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</si>
  <si>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</si>
  <si>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</si>
  <si>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</si>
  <si>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</si>
  <si>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</si>
  <si>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</si>
  <si>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</si>
  <si>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</si>
  <si>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</si>
  <si>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</si>
  <si>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</si>
  <si>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</si>
  <si>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</si>
  <si>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</si>
  <si>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</si>
  <si>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</si>
  <si>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</si>
  <si>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</si>
  <si>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</si>
  <si>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</si>
  <si>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</si>
  <si>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</si>
  <si>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</si>
  <si>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</si>
  <si>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</si>
  <si>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</si>
  <si>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</si>
  <si>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</si>
  <si>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</si>
  <si>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</si>
  <si>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</si>
  <si>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</si>
  <si>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</si>
  <si>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</si>
  <si>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</si>
  <si>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</si>
  <si>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</si>
  <si>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</si>
  <si>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</si>
  <si>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</si>
  <si>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</si>
  <si>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</si>
  <si>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</si>
  <si>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</si>
  <si>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</si>
  <si>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</si>
  <si>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</si>
  <si>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</si>
  <si>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</si>
  <si>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</si>
  <si>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</si>
  <si>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</si>
  <si>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</si>
  <si>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</si>
  <si>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</si>
  <si>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</si>
  <si>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</si>
  <si>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</si>
  <si>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</si>
  <si>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</si>
  <si>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</si>
  <si>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</si>
  <si>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</si>
  <si>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</si>
  <si>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</si>
  <si>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</si>
  <si>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</si>
  <si>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</si>
  <si>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</si>
  <si>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</si>
  <si>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</si>
  <si>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</si>
  <si>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</si>
  <si>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</si>
  <si>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</si>
  <si>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</si>
  <si>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</si>
  <si>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</si>
  <si>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</si>
  <si>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</si>
  <si>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</si>
  <si>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</si>
  <si>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</si>
  <si>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</si>
  <si>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</si>
  <si>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</si>
  <si>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</si>
  <si>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</si>
  <si>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</si>
  <si>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</si>
  <si>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</si>
  <si>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</si>
  <si>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</si>
  <si>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</si>
  <si>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</si>
  <si>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</si>
  <si>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</si>
  <si>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</si>
  <si>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</si>
  <si>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</si>
  <si>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</si>
  <si>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</si>
  <si>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</si>
  <si>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</si>
  <si>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</si>
  <si>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</si>
  <si>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</si>
  <si>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</si>
  <si>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</si>
  <si>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</si>
  <si>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</si>
  <si>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</si>
  <si>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</si>
  <si>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</si>
  <si>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</si>
  <si>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</si>
  <si>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</si>
  <si>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</si>
  <si>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</si>
  <si>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</si>
  <si>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</si>
  <si>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</si>
  <si>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</si>
  <si>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</si>
  <si>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</si>
  <si>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</si>
  <si>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</si>
  <si>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</si>
  <si>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</si>
  <si>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</si>
  <si>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</si>
  <si>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</si>
  <si>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</si>
  <si>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</si>
  <si>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</si>
  <si>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</si>
  <si>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</si>
  <si>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</si>
  <si>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</si>
  <si>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</si>
  <si>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</si>
  <si>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</si>
  <si>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</si>
  <si>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</si>
  <si>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</si>
  <si>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</si>
  <si>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</si>
  <si>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</si>
  <si>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</si>
  <si>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</si>
  <si>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</si>
  <si>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</si>
  <si>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</si>
  <si>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</si>
  <si>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</si>
  <si>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</si>
  <si>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</si>
  <si>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</si>
  <si>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</si>
  <si>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</si>
  <si>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</si>
  <si>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</si>
  <si>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</si>
  <si>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</si>
  <si>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</si>
  <si>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</si>
  <si>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</si>
  <si>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</si>
  <si>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</si>
  <si>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</si>
  <si>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</si>
  <si>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</si>
  <si>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</si>
  <si>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</si>
  <si>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</si>
  <si>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</si>
  <si>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</si>
  <si>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</si>
  <si>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</si>
  <si>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</si>
  <si>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</si>
  <si>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</si>
  <si>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</si>
  <si>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</si>
  <si>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</si>
  <si>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</si>
  <si>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</si>
  <si>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</si>
  <si>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</si>
  <si>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</si>
  <si>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</si>
  <si>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</si>
  <si>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</si>
  <si>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</si>
  <si>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</si>
  <si>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</si>
  <si>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</si>
  <si>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</si>
  <si>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</si>
  <si>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</si>
  <si>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</si>
  <si>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</si>
  <si>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</si>
  <si>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</si>
  <si>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</si>
  <si>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</si>
  <si>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</si>
  <si>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</si>
  <si>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</si>
  <si>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</si>
  <si>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</si>
  <si>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</si>
  <si>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</si>
  <si>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</si>
  <si>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</si>
  <si>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</si>
  <si>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</si>
  <si>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</si>
  <si>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</si>
  <si>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</si>
  <si>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</si>
  <si>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</si>
  <si>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</si>
  <si>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</si>
  <si>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</si>
  <si>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</si>
  <si>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</si>
  <si>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</si>
  <si>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</si>
  <si>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</si>
  <si>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</si>
  <si>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</si>
  <si>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</si>
  <si>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</si>
  <si>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</si>
  <si>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</si>
  <si>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</si>
  <si>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</si>
  <si>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</si>
  <si>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</si>
  <si>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</si>
  <si>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</si>
  <si>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</si>
  <si>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</si>
  <si>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</si>
  <si>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</si>
  <si>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</si>
  <si>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</si>
  <si>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</si>
  <si>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</si>
  <si>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</si>
  <si>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</si>
  <si>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</si>
  <si>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</si>
  <si>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</si>
  <si>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</si>
  <si>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</si>
  <si>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</si>
  <si>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</si>
  <si>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</si>
  <si>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</si>
  <si>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</si>
  <si>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</si>
  <si>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</si>
  <si>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</si>
  <si>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</si>
  <si>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</si>
  <si>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</si>
  <si>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</si>
  <si>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</si>
  <si>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</si>
  <si>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</si>
  <si>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</si>
  <si>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</si>
  <si>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</si>
  <si>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</si>
  <si>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</si>
  <si>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</si>
  <si>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</si>
  <si>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</si>
  <si>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</si>
  <si>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</si>
  <si>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</si>
  <si>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</si>
  <si>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</si>
  <si>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</si>
  <si>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</si>
  <si>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</si>
  <si>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</si>
  <si>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</si>
  <si>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</si>
  <si>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</si>
  <si>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</si>
  <si>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</si>
  <si>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</si>
  <si>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</si>
  <si>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</si>
  <si>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</si>
  <si>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</si>
  <si>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</si>
  <si>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</si>
  <si>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</si>
  <si>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</si>
  <si>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</si>
  <si>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</si>
  <si>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</si>
  <si>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</si>
  <si>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</si>
  <si>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</si>
  <si>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</si>
  <si>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</si>
  <si>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</si>
  <si>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</si>
  <si>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</si>
  <si>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</si>
  <si>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</si>
  <si>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</si>
  <si>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</si>
  <si>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</si>
  <si>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</si>
  <si>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</si>
  <si>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</si>
  <si>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</si>
  <si>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</si>
  <si>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</si>
  <si>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</si>
  <si>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</si>
  <si>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</si>
  <si>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</si>
  <si>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</si>
  <si>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</si>
  <si>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</si>
  <si>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</si>
  <si>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</si>
  <si>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</si>
  <si>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</si>
  <si>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</si>
  <si>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</si>
  <si>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</si>
  <si>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</si>
  <si>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</si>
  <si>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</si>
  <si>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</si>
  <si>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</si>
  <si>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</si>
  <si>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</si>
  <si>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</si>
  <si>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</si>
  <si>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</si>
  <si>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</si>
  <si>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</si>
  <si>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</si>
  <si>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</si>
  <si>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</si>
  <si>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</si>
  <si>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</si>
  <si>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</si>
  <si>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</si>
  <si>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</si>
  <si>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</si>
  <si>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</si>
  <si>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</si>
  <si>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</si>
  <si>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</si>
  <si>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</si>
  <si>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</si>
  <si>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</si>
  <si>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</si>
  <si>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</si>
  <si>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</si>
  <si>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</si>
  <si>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</si>
  <si>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</si>
  <si>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</si>
  <si>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</si>
  <si>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</si>
  <si>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</si>
  <si>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</si>
  <si>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</si>
  <si>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</si>
  <si>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</si>
  <si>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</si>
  <si>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</si>
  <si>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</si>
  <si>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</si>
  <si>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</si>
  <si>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</si>
  <si>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</si>
  <si>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</si>
  <si>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</si>
  <si>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</si>
  <si>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</si>
  <si>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</si>
  <si>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</si>
  <si>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</si>
  <si>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</si>
  <si>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</si>
  <si>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</si>
  <si>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</si>
  <si>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</si>
  <si>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</si>
  <si>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</si>
  <si>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</si>
  <si>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</si>
  <si>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</si>
  <si>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</si>
  <si>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</si>
  <si>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</si>
  <si>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</si>
  <si>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</si>
  <si>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</si>
  <si>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</si>
  <si>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</si>
  <si>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</si>
  <si>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</si>
  <si>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</si>
  <si>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</si>
  <si>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</si>
  <si>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</si>
  <si>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</si>
  <si>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</si>
  <si>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</si>
  <si>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</si>
  <si>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</si>
  <si>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</si>
  <si>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</si>
  <si>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</si>
  <si>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</si>
  <si>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</si>
  <si>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</si>
  <si>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</si>
  <si>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</si>
  <si>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</si>
  <si>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</si>
  <si>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</si>
  <si>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</si>
  <si>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</si>
  <si>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</si>
  <si>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</si>
  <si>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</si>
  <si>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</si>
  <si>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</si>
  <si>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</si>
  <si>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</si>
  <si>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</si>
  <si>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</si>
  <si>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</si>
  <si>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</si>
  <si>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</si>
  <si>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</si>
  <si>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</si>
  <si>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</si>
  <si>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</si>
  <si>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</si>
  <si>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</si>
  <si>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</si>
  <si>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</si>
  <si>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</si>
  <si>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</si>
  <si>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</si>
  <si>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</si>
  <si>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</si>
  <si>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</si>
  <si>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</si>
  <si>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</si>
  <si>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</si>
  <si>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</si>
  <si>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</si>
  <si>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</si>
  <si>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</si>
  <si>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</si>
  <si>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</si>
  <si>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</si>
  <si>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</si>
  <si>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</si>
  <si>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</si>
  <si>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</si>
  <si>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</si>
  <si>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</si>
  <si>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</si>
  <si>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</si>
  <si>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</si>
  <si>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</si>
  <si>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</si>
  <si>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</si>
  <si>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</si>
  <si>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</si>
  <si>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</si>
  <si>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</si>
  <si>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</si>
  <si>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</si>
  <si>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</si>
  <si>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</si>
  <si>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</si>
  <si>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</si>
  <si>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</si>
  <si>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</si>
  <si>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</si>
  <si>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</si>
  <si>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</si>
  <si>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</si>
  <si>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</si>
  <si>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</si>
  <si>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</si>
  <si>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</si>
  <si>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</si>
  <si>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</si>
  <si>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</si>
  <si>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</si>
  <si>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</si>
  <si>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</si>
  <si>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</si>
  <si>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</si>
  <si>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</si>
  <si>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</si>
  <si>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</si>
  <si>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</si>
  <si>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</si>
  <si>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</si>
  <si>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</si>
  <si>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</si>
  <si>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</si>
  <si>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</si>
  <si>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</si>
  <si>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</si>
  <si>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</si>
  <si>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</si>
  <si>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</si>
  <si>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</si>
  <si>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</si>
  <si>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</si>
  <si>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</si>
  <si>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</si>
  <si>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</si>
  <si>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</si>
  <si>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</si>
  <si>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</si>
  <si>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</si>
  <si>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</si>
  <si>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</si>
  <si>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</si>
  <si>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</si>
  <si>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</si>
  <si>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</si>
  <si>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</si>
  <si>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</si>
  <si>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</si>
  <si>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</si>
  <si>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</si>
  <si>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</si>
  <si>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</si>
  <si>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</si>
  <si>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</si>
  <si>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</si>
  <si>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</si>
  <si>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</si>
  <si>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</si>
  <si>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</si>
  <si>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</si>
  <si>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</si>
  <si>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</si>
  <si>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</si>
  <si>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</si>
  <si>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</si>
  <si>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</si>
  <si>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</si>
  <si>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</si>
  <si>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</si>
  <si>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</si>
  <si>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</si>
  <si>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</si>
  <si>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</si>
  <si>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</si>
  <si>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</si>
  <si>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</si>
  <si>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</si>
  <si>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</si>
  <si>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</si>
  <si>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</si>
  <si>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</si>
  <si>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</si>
  <si>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</si>
  <si>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</si>
  <si>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</si>
  <si>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</si>
  <si>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</si>
  <si>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</si>
  <si>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</si>
  <si>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</si>
  <si>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</si>
  <si>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</si>
  <si>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</si>
  <si>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</si>
  <si>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</si>
  <si>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</si>
  <si>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</si>
  <si>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</si>
  <si>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</si>
  <si>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</si>
  <si>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</si>
  <si>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</si>
  <si>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</si>
  <si>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</si>
  <si>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</si>
  <si>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</si>
  <si>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</si>
  <si>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</si>
  <si>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</si>
  <si>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</si>
  <si>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</si>
  <si>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</si>
  <si>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</si>
  <si>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</si>
  <si>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</si>
  <si>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</si>
  <si>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</si>
  <si>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</si>
  <si>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</si>
  <si>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</si>
  <si>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</si>
  <si>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</si>
  <si>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</si>
  <si>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</si>
  <si>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</si>
  <si>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</si>
  <si>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</si>
  <si>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</si>
  <si>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</si>
  <si>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</si>
  <si>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</si>
  <si>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</si>
  <si>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</si>
  <si>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</si>
  <si>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</si>
  <si>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</si>
  <si>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</si>
  <si>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</si>
  <si>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</si>
  <si>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</si>
  <si>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</si>
  <si>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</si>
  <si>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</si>
  <si>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</si>
  <si>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</si>
  <si>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</si>
  <si>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</si>
  <si>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</si>
  <si>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</si>
  <si>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</si>
  <si>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</si>
  <si>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</si>
  <si>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</si>
  <si>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</si>
  <si>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</si>
  <si>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</si>
  <si>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</si>
  <si>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</si>
  <si>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</si>
  <si>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</si>
  <si>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</si>
  <si>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</si>
  <si>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</si>
  <si>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</si>
  <si>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</si>
  <si>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</si>
  <si>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</si>
  <si>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</si>
  <si>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</si>
  <si>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</si>
  <si>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</si>
  <si>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</si>
  <si>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</si>
  <si>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</si>
  <si>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</si>
  <si>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</si>
  <si>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</si>
  <si>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</si>
  <si>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</si>
  <si>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</si>
  <si>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</si>
  <si>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</si>
  <si>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</si>
  <si>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</si>
  <si>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</si>
  <si>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</si>
  <si>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</si>
  <si>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</si>
  <si>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</si>
  <si>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</si>
  <si>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</si>
  <si>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</si>
  <si>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</si>
  <si>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</si>
  <si>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</si>
  <si>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</si>
  <si>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</si>
  <si>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</si>
  <si>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</si>
  <si>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</si>
  <si>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</si>
  <si>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</si>
  <si>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</si>
  <si>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</si>
  <si>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</si>
  <si>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</si>
  <si>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</si>
  <si>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</si>
  <si>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</si>
  <si>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</si>
  <si>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</si>
  <si>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</si>
  <si>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</si>
  <si>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</si>
  <si>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</si>
  <si>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</si>
  <si>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</si>
  <si>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</si>
  <si>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</si>
  <si>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</si>
  <si>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</si>
  <si>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</si>
  <si>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</si>
  <si>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</si>
  <si>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</si>
  <si>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</si>
  <si>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</si>
  <si>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</si>
  <si>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</si>
  <si>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</si>
  <si>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</si>
  <si>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</si>
  <si>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</si>
  <si>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</si>
  <si>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</si>
  <si>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</si>
  <si>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</si>
  <si>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</si>
  <si>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</si>
  <si>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</si>
  <si>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</si>
  <si>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</si>
  <si>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</si>
  <si>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</si>
  <si>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</si>
  <si>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</si>
  <si>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</si>
  <si>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</si>
  <si>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</si>
  <si>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</si>
  <si>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</si>
  <si>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</si>
  <si>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</si>
  <si>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</si>
  <si>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</si>
  <si>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</si>
  <si>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</si>
  <si>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</si>
  <si>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</si>
  <si>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</si>
  <si>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</si>
  <si>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</si>
  <si>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</si>
  <si>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</si>
  <si>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</si>
  <si>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</si>
  <si>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</si>
  <si>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</si>
  <si>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</si>
  <si>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</si>
  <si>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</si>
  <si>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</si>
  <si>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</si>
  <si>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</si>
  <si>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</si>
  <si>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</si>
  <si>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</si>
  <si>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</si>
  <si>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</si>
  <si>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</si>
  <si>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</si>
  <si>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</si>
  <si>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</si>
  <si>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</si>
  <si>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</si>
  <si>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</si>
  <si>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</si>
  <si>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</si>
  <si>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</si>
  <si>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</si>
  <si>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</si>
  <si>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</si>
  <si>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</si>
  <si>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</si>
  <si>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</si>
  <si>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</si>
  <si>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</si>
  <si>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</si>
  <si>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</si>
  <si>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</si>
  <si>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</si>
  <si>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</si>
  <si>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</si>
  <si>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</si>
  <si>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</si>
  <si>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</si>
  <si>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</si>
  <si>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</si>
  <si>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</si>
  <si>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</si>
  <si>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</si>
  <si>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</si>
  <si>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</si>
  <si>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</si>
  <si>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</si>
  <si>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</si>
  <si>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</si>
  <si>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</si>
  <si>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</si>
  <si>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</si>
  <si>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</si>
  <si>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</si>
  <si>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</si>
  <si>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</si>
  <si>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</si>
  <si>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</si>
  <si>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</si>
  <si>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</si>
  <si>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</si>
  <si>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</si>
  <si>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</si>
  <si>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</si>
  <si>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</si>
  <si>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</si>
  <si>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</si>
  <si>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</si>
  <si>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</si>
  <si>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</si>
  <si>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</si>
  <si>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</si>
  <si>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</si>
  <si>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</si>
  <si>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</si>
  <si>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</si>
  <si>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</si>
  <si>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</si>
  <si>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</si>
  <si>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</si>
  <si>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</si>
  <si>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</si>
  <si>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</si>
  <si>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</si>
  <si>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</si>
  <si>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</si>
  <si>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</si>
  <si>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</si>
  <si>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</si>
  <si>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</si>
  <si>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</si>
  <si>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</si>
  <si>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</si>
  <si>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</si>
  <si>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</si>
  <si>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</si>
  <si>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</si>
  <si>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</si>
  <si>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</si>
  <si>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</si>
  <si>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</si>
  <si>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</si>
  <si>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</si>
  <si>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</si>
  <si>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</si>
  <si>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</si>
  <si>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</si>
  <si>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</si>
  <si>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</si>
  <si>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</si>
  <si>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</si>
  <si>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</si>
  <si>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</si>
  <si>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</si>
  <si>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</si>
  <si>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</si>
  <si>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</si>
  <si>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</si>
  <si>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</si>
  <si>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</si>
  <si>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</si>
  <si>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</si>
  <si>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</si>
  <si>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</si>
  <si>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</si>
  <si>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</si>
  <si>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</si>
  <si>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</si>
  <si>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</si>
  <si>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</si>
  <si>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</si>
  <si>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</si>
  <si>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</si>
  <si>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</si>
  <si>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</si>
  <si>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</si>
  <si>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</si>
  <si>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</si>
  <si>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</si>
  <si>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</si>
  <si>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</si>
  <si>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</si>
  <si>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</si>
  <si>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</si>
  <si>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</si>
  <si>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</si>
  <si>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</si>
  <si>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</si>
  <si>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</si>
  <si>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</si>
  <si>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</si>
  <si>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</si>
  <si>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</si>
  <si>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</si>
  <si>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</si>
  <si>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</si>
  <si>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</si>
  <si>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</si>
  <si>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</si>
  <si>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</si>
  <si>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</si>
  <si>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</si>
  <si>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</si>
  <si>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</si>
  <si>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</si>
  <si>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</si>
  <si>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</si>
  <si>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</si>
  <si>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</si>
  <si>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</si>
  <si>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</si>
  <si>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</si>
  <si>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</si>
  <si>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</si>
  <si>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</si>
  <si>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</si>
  <si>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</si>
  <si>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</si>
  <si>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</si>
  <si>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</si>
  <si>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</si>
  <si>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</si>
  <si>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</si>
  <si>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</si>
  <si>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</si>
  <si>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</si>
  <si>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</si>
  <si>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</si>
  <si>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</si>
  <si>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</si>
  <si>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</si>
  <si>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</si>
  <si>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</si>
  <si>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</si>
  <si>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</si>
  <si>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</si>
  <si>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</si>
  <si>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</si>
  <si>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</si>
  <si>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</si>
  <si>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</si>
  <si>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</si>
  <si>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</si>
  <si>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</si>
  <si>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</si>
  <si>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</si>
  <si>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</si>
  <si>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</si>
  <si>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</si>
  <si>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</si>
  <si>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</si>
  <si>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</si>
  <si>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</si>
  <si>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</si>
  <si>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</si>
  <si>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</si>
  <si>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</si>
  <si>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</si>
  <si>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</si>
  <si>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</si>
  <si>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</si>
  <si>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</si>
  <si>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</si>
  <si>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</si>
  <si>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</si>
  <si>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</si>
  <si>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</si>
  <si>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</si>
  <si>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</si>
  <si>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</si>
  <si>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</si>
  <si>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</si>
  <si>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</si>
  <si>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</si>
  <si>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</si>
  <si>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</si>
  <si>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</si>
  <si>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</si>
  <si>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</si>
  <si>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</si>
  <si>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</si>
  <si>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</si>
  <si>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</si>
  <si>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</si>
  <si>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</si>
  <si>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</si>
  <si>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</si>
  <si>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</si>
  <si>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</si>
  <si>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</si>
  <si>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</si>
  <si>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</si>
  <si>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</si>
  <si>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</si>
  <si>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</si>
  <si>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</si>
  <si>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</si>
  <si>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</si>
  <si>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</si>
  <si>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</si>
  <si>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</si>
  <si>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</si>
  <si>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</si>
  <si>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</si>
  <si>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</si>
  <si>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</si>
  <si>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</si>
  <si>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</si>
  <si>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</si>
  <si>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</si>
  <si>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</si>
  <si>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</si>
  <si>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</si>
  <si>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</si>
  <si>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</si>
  <si>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</si>
  <si>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</si>
  <si>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</si>
  <si>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</si>
  <si>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</si>
  <si>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</si>
  <si>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</si>
  <si>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</si>
  <si>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</si>
  <si>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</si>
  <si>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</si>
  <si>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</si>
  <si>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</si>
  <si>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</si>
  <si>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</si>
  <si>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</si>
  <si>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</si>
  <si>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</si>
  <si>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</si>
  <si>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</si>
  <si>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</si>
  <si>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</si>
  <si>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</si>
  <si>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</si>
  <si>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</si>
  <si>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</si>
  <si>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</si>
  <si>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</si>
  <si>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</si>
  <si>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</si>
  <si>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</si>
  <si>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</si>
  <si>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</si>
  <si>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</si>
  <si>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</si>
  <si>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</si>
  <si>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</si>
  <si>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</si>
  <si>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</si>
  <si>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</si>
  <si>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</si>
  <si>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</si>
  <si>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</si>
  <si>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</si>
  <si>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</si>
  <si>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</si>
  <si>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</si>
  <si>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</si>
  <si>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</si>
  <si>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</si>
  <si>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</si>
  <si>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</si>
  <si>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</si>
  <si>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</si>
  <si>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</si>
  <si>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</si>
  <si>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</si>
  <si>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</si>
  <si>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</si>
  <si>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</si>
  <si>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</si>
  <si>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</si>
  <si>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</si>
  <si>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</si>
  <si>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</si>
  <si>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</si>
  <si>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</si>
  <si>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</si>
  <si>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</si>
  <si>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</si>
  <si>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</si>
  <si>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</si>
  <si>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</si>
  <si>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</si>
  <si>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</si>
  <si>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</si>
  <si>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</si>
  <si>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</si>
  <si>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</si>
  <si>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</si>
  <si>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</si>
  <si>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</si>
  <si>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</si>
  <si>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</si>
  <si>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</si>
  <si>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</si>
  <si>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</si>
  <si>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</si>
  <si>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</si>
  <si>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</si>
  <si>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</si>
  <si>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</si>
  <si>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</si>
  <si>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</si>
  <si>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</si>
  <si>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</si>
  <si>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</si>
  <si>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</si>
  <si>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</si>
  <si>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</si>
  <si>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</si>
  <si>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</si>
  <si>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</si>
  <si>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</si>
  <si>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</si>
  <si>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</si>
  <si>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</si>
  <si>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</si>
  <si>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</si>
  <si>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</si>
  <si>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</si>
  <si>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</si>
  <si>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</si>
  <si>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</si>
  <si>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</si>
  <si>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</si>
  <si>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</si>
  <si>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</si>
  <si>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</si>
  <si>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</si>
  <si>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</si>
  <si>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</si>
  <si>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</si>
  <si>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</si>
  <si>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</si>
  <si>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</si>
  <si>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</si>
  <si>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</si>
  <si>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</si>
  <si>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</si>
  <si>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</si>
  <si>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</si>
  <si>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</si>
  <si>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</si>
  <si>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</si>
  <si>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</si>
  <si>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</si>
  <si>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</si>
  <si>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</si>
  <si>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</si>
  <si>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</si>
  <si>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</si>
  <si>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</si>
  <si>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</si>
  <si>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</si>
  <si>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</si>
  <si>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</si>
  <si>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</si>
  <si>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</si>
  <si>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</si>
  <si>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</si>
  <si>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</si>
  <si>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</si>
  <si>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</si>
  <si>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</si>
  <si>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</si>
  <si>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</si>
  <si>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</si>
  <si>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</si>
  <si>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</si>
  <si>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</si>
  <si>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</si>
  <si>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</si>
  <si>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</si>
  <si>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</si>
  <si>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</si>
  <si>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</si>
  <si>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</si>
  <si>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</si>
  <si>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</si>
  <si>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</si>
  <si>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</si>
  <si>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</si>
  <si>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</si>
  <si>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</si>
  <si>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</si>
  <si>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</si>
  <si>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</si>
  <si>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</si>
  <si>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</si>
  <si>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</si>
  <si>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</si>
  <si>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</si>
  <si>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</si>
  <si>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</si>
  <si>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</si>
  <si>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</si>
  <si>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</si>
  <si>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</si>
  <si>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</si>
  <si>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</si>
  <si>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</si>
  <si>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</si>
  <si>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</si>
  <si>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</si>
  <si>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</si>
  <si>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</si>
  <si>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</si>
  <si>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</si>
  <si>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</si>
  <si>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</si>
  <si>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</si>
  <si>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</si>
  <si>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</si>
  <si>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</si>
  <si>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</si>
  <si>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</si>
  <si>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</si>
  <si>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</si>
  <si>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</si>
  <si>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</si>
  <si>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</si>
  <si>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</si>
  <si>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</si>
  <si>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</si>
  <si>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</si>
  <si>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</si>
  <si>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</si>
  <si>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</si>
  <si>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</si>
  <si>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</si>
  <si>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</si>
  <si>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</si>
  <si>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</si>
  <si>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</si>
  <si>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</si>
  <si>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</si>
  <si>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</si>
  <si>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</si>
  <si>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</si>
  <si>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</si>
  <si>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</si>
  <si>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</si>
  <si>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</si>
  <si>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</si>
  <si>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</si>
  <si>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</si>
  <si>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</si>
  <si>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</si>
  <si>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</si>
  <si>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</si>
  <si>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</si>
  <si>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</si>
  <si>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</si>
  <si>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</si>
  <si>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</si>
  <si>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</si>
  <si>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</si>
  <si>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</si>
  <si>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</si>
  <si>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</si>
  <si>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</si>
  <si>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</si>
  <si>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</si>
  <si>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</si>
  <si>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</si>
  <si>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</si>
  <si>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</si>
  <si>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</si>
  <si>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</si>
  <si>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</si>
  <si>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</si>
  <si>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</si>
  <si>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</si>
  <si>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</si>
  <si>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</si>
  <si>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</si>
  <si>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</si>
  <si>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</si>
  <si>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</si>
  <si>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</si>
  <si>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</si>
  <si>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</si>
  <si>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</si>
  <si>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</si>
  <si>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</si>
  <si>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</si>
  <si>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</si>
  <si>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</si>
  <si>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</si>
  <si>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</si>
  <si>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</si>
  <si>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</si>
  <si>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</si>
  <si>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</si>
  <si>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</si>
  <si>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</si>
  <si>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</si>
  <si>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</si>
  <si>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</si>
  <si>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</si>
  <si>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</si>
  <si>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</si>
  <si>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</si>
  <si>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</si>
  <si>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</si>
  <si>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</si>
  <si>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</si>
  <si>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</si>
  <si>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</si>
  <si>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</si>
  <si>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</si>
  <si>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</si>
  <si>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</si>
  <si>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</si>
  <si>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</si>
  <si>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</si>
  <si>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</si>
  <si>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</si>
  <si>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</si>
  <si>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</si>
  <si>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</si>
  <si>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</si>
  <si>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</si>
  <si>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</si>
  <si>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</si>
  <si>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</si>
  <si>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</si>
  <si>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</si>
  <si>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</si>
  <si>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</si>
  <si>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</si>
  <si>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</si>
  <si>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</si>
  <si>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</si>
  <si>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</si>
  <si>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</si>
  <si>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</si>
  <si>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</si>
  <si>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</si>
  <si>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</si>
  <si>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</si>
  <si>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</si>
  <si>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</si>
  <si>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</si>
  <si>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</si>
  <si>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</si>
  <si>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</si>
  <si>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</si>
  <si>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</si>
  <si>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</si>
  <si>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</si>
  <si>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</si>
  <si>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</si>
  <si>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</si>
  <si>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</si>
  <si>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</si>
  <si>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</si>
  <si>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</si>
  <si>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</si>
  <si>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</si>
  <si>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</si>
  <si>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</si>
  <si>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</si>
  <si>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</si>
  <si>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</si>
  <si>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</si>
  <si>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</si>
  <si>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</si>
  <si>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</si>
  <si>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</si>
  <si>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</si>
  <si>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</si>
  <si>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</si>
  <si>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</si>
  <si>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</si>
  <si>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</si>
  <si>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</si>
  <si>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</si>
  <si>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</si>
  <si>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</si>
  <si>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</si>
  <si>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</si>
  <si>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</si>
  <si>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</si>
  <si>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</si>
  <si>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</si>
  <si>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</si>
  <si>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</si>
  <si>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</si>
  <si>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</si>
  <si>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</si>
  <si>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</si>
  <si>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</si>
  <si>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</si>
  <si>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</si>
  <si>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</si>
  <si>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</si>
  <si>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</si>
  <si>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</si>
  <si>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</si>
  <si>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</si>
  <si>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</si>
  <si>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</si>
  <si>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</si>
  <si>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</si>
  <si>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</si>
  <si>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</si>
  <si>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</si>
  <si>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</si>
  <si>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</si>
  <si>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</si>
  <si>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</si>
  <si>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</si>
  <si>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</si>
  <si>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</si>
  <si>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</si>
  <si>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</si>
  <si>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</si>
  <si>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</si>
  <si>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</si>
  <si>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</si>
  <si>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</si>
  <si>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</si>
  <si>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</si>
  <si>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</si>
  <si>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</si>
  <si>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</si>
  <si>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</si>
  <si>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</si>
  <si>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</si>
  <si>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</si>
  <si>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</si>
  <si>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</si>
  <si>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</si>
  <si>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</si>
  <si>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</si>
  <si>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</si>
  <si>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</si>
  <si>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</si>
  <si>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</si>
  <si>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</si>
  <si>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</si>
  <si>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</si>
  <si>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</si>
  <si>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</si>
  <si>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</si>
  <si>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</si>
  <si>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</si>
  <si>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</si>
  <si>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</si>
  <si>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</si>
  <si>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</si>
  <si>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</si>
  <si>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</si>
  <si>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</si>
  <si>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</si>
  <si>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</si>
  <si>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</si>
  <si>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</si>
  <si>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</si>
  <si>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</si>
  <si>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</si>
  <si>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</si>
  <si>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</si>
  <si>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</si>
  <si>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</si>
  <si>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</si>
  <si>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</si>
  <si>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</si>
  <si>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</si>
  <si>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</si>
  <si>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</si>
  <si>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</si>
  <si>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</si>
  <si>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</si>
  <si>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</si>
  <si>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</si>
  <si>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</si>
  <si>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</si>
  <si>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</si>
  <si>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</si>
  <si>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</si>
  <si>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</si>
  <si>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</si>
  <si>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</si>
  <si>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</si>
  <si>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</si>
  <si>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</si>
  <si>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</si>
  <si>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</si>
  <si>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</si>
  <si>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</si>
  <si>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</si>
  <si>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</si>
  <si>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</si>
  <si>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</si>
  <si>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</si>
  <si>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</si>
  <si>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</si>
  <si>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</si>
  <si>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</si>
  <si>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</si>
  <si>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</si>
  <si>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</si>
  <si>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</si>
  <si>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</si>
  <si>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</si>
  <si>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</si>
  <si>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</si>
  <si>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</si>
  <si>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</si>
  <si>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</si>
  <si>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</si>
  <si>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</si>
  <si>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</si>
  <si>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</si>
  <si>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</si>
  <si>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</si>
  <si>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</si>
  <si>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</si>
  <si>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</si>
  <si>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</si>
  <si>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</si>
  <si>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</si>
  <si>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</si>
  <si>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</si>
  <si>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</si>
  <si>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</si>
  <si>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</si>
  <si>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</si>
  <si>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</si>
  <si>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</si>
  <si>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</si>
  <si>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</si>
  <si>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</si>
  <si>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</si>
  <si>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</si>
  <si>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</si>
  <si>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</si>
  <si>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</si>
  <si>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</si>
  <si>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</si>
  <si>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</si>
  <si>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</si>
  <si>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</si>
  <si>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</si>
  <si>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</si>
  <si>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</si>
  <si>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</si>
  <si>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</si>
  <si>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</si>
  <si>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</si>
  <si>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</si>
  <si>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</si>
  <si>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</si>
  <si>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</si>
  <si>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</si>
  <si>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</si>
  <si>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</si>
  <si>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</si>
  <si>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</si>
  <si>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</si>
  <si>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</si>
  <si>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</si>
  <si>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</si>
  <si>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</si>
  <si>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</si>
  <si>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</si>
  <si>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</si>
  <si>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</si>
  <si>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</si>
  <si>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</si>
  <si>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</si>
  <si>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</si>
  <si>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</si>
  <si>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</si>
  <si>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</si>
  <si>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</si>
  <si>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</si>
  <si>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</si>
  <si>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</si>
  <si>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</si>
  <si>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</si>
  <si>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</si>
  <si>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</si>
  <si>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</si>
  <si>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</si>
  <si>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</si>
  <si>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</si>
  <si>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</si>
  <si>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</si>
  <si>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</si>
  <si>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</si>
  <si>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</si>
  <si>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</si>
  <si>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</si>
  <si>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</si>
  <si>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</si>
  <si>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</si>
  <si>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</si>
  <si>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</si>
  <si>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</si>
  <si>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</si>
  <si>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</si>
  <si>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</si>
  <si>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</si>
  <si>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</si>
  <si>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</si>
  <si>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</si>
  <si>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</si>
  <si>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</si>
  <si>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</si>
  <si>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</si>
  <si>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</si>
  <si>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</si>
  <si>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</si>
  <si>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</si>
  <si>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</si>
  <si>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</si>
  <si>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</si>
  <si>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</si>
  <si>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</si>
  <si>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</si>
  <si>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</si>
  <si>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</si>
  <si>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</si>
  <si>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</si>
  <si>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</si>
  <si>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</si>
  <si>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</si>
  <si>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</si>
  <si>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</si>
  <si>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</si>
  <si>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</si>
  <si>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</si>
  <si>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</si>
  <si>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</si>
  <si>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</si>
  <si>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</si>
  <si>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</si>
  <si>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</si>
  <si>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</si>
  <si>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</si>
  <si>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</si>
  <si>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</si>
  <si>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</si>
  <si>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</si>
  <si>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</si>
  <si>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</si>
  <si>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</si>
  <si>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</si>
  <si>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</si>
  <si>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</si>
  <si>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</si>
  <si>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</si>
  <si>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</si>
  <si>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</si>
  <si>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</si>
  <si>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</si>
  <si>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</si>
  <si>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</si>
  <si>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</si>
  <si>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</si>
  <si>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</si>
  <si>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</si>
  <si>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</si>
  <si>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</si>
  <si>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</si>
  <si>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</si>
  <si>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</si>
  <si>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</si>
  <si>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</si>
  <si>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</si>
  <si>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</si>
  <si>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</si>
  <si>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</si>
  <si>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</si>
  <si>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</si>
  <si>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</si>
  <si>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</si>
  <si>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</si>
  <si>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</si>
  <si>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</si>
  <si>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</si>
  <si>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</si>
  <si>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</si>
  <si>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</si>
  <si>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</si>
  <si>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</si>
  <si>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</si>
  <si>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</si>
  <si>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</si>
  <si>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</si>
  <si>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</si>
  <si>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</si>
  <si>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</si>
  <si>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</si>
  <si>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</si>
  <si>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</si>
  <si>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</si>
  <si>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</si>
  <si>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</si>
  <si>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</si>
  <si>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</si>
  <si>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</si>
  <si>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</si>
  <si>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</si>
  <si>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</si>
  <si>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</si>
  <si>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</si>
  <si>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</si>
  <si>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</si>
  <si>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</si>
  <si>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</si>
  <si>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</si>
  <si>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</si>
  <si>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</si>
  <si>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</si>
  <si>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</si>
  <si>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</si>
  <si>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</si>
  <si>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</si>
  <si>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</si>
  <si>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</si>
  <si>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</si>
  <si>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</si>
  <si>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</si>
  <si>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</si>
  <si>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</si>
  <si>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</si>
  <si>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</si>
  <si>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</si>
  <si>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</si>
  <si>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</si>
  <si>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</si>
  <si>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</si>
  <si>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</si>
  <si>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</si>
  <si>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</si>
  <si>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</si>
  <si>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</si>
  <si>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</si>
  <si>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</si>
  <si>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</si>
  <si>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</si>
  <si>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</si>
  <si>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</si>
  <si>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</si>
  <si>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</si>
  <si>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</si>
  <si>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</si>
  <si>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</si>
  <si>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</si>
  <si>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</si>
  <si>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</si>
  <si>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</si>
  <si>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</si>
  <si>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</si>
  <si>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</si>
  <si>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</si>
  <si>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</si>
  <si>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</si>
  <si>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</si>
  <si>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</si>
  <si>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</si>
  <si>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</si>
  <si>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</si>
  <si>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</si>
  <si>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</si>
  <si>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</si>
  <si>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</si>
  <si>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</si>
  <si>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</si>
  <si>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</si>
  <si>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</si>
  <si>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</si>
  <si>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</si>
  <si>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</si>
  <si>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</si>
  <si>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</si>
  <si>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</si>
  <si>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</si>
  <si>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</si>
  <si>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</si>
  <si>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</si>
  <si>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</si>
  <si>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</si>
  <si>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</si>
  <si>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</si>
  <si>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</si>
  <si>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</si>
  <si>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</si>
  <si>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</si>
  <si>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</si>
  <si>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</si>
  <si>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</si>
  <si>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</si>
  <si>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</si>
  <si>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</si>
  <si>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</si>
  <si>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</si>
  <si>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</si>
  <si>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</si>
  <si>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</si>
  <si>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</si>
  <si>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</si>
  <si>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</si>
  <si>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</si>
  <si>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</si>
  <si>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</si>
  <si>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</si>
  <si>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</si>
  <si>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</si>
  <si>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</si>
  <si>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</si>
  <si>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</si>
  <si>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</si>
  <si>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</si>
  <si>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</si>
  <si>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</si>
  <si>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</si>
  <si>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</si>
  <si>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</si>
  <si>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</si>
  <si>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</si>
  <si>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</si>
  <si>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</si>
  <si>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</si>
  <si>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</si>
  <si>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</si>
  <si>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</si>
  <si>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</si>
  <si>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</si>
  <si>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</si>
  <si>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</si>
  <si>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</si>
  <si>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</si>
  <si>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</si>
  <si>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</si>
  <si>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</si>
  <si>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</si>
  <si>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</si>
  <si>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</si>
  <si>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</si>
  <si>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</si>
  <si>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</si>
  <si>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</si>
  <si>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</si>
  <si>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</si>
  <si>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</si>
  <si>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</si>
  <si>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</si>
  <si>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</si>
  <si>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</si>
  <si>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</si>
  <si>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</si>
  <si>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</si>
  <si>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</si>
  <si>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</si>
  <si>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</si>
  <si>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</si>
  <si>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</si>
  <si>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</si>
  <si>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</si>
  <si>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</si>
  <si>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</si>
  <si>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</si>
  <si>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</si>
  <si>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</si>
  <si>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</si>
  <si>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</si>
  <si>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</si>
  <si>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</si>
  <si>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</si>
  <si>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</si>
  <si>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</si>
  <si>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</si>
  <si>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</si>
  <si>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</si>
  <si>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</si>
  <si>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</si>
  <si>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</si>
  <si>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</si>
  <si>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</si>
  <si>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</si>
  <si>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</si>
  <si>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</si>
  <si>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</si>
  <si>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</si>
  <si>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</si>
  <si>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</si>
  <si>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</si>
  <si>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</si>
  <si>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</si>
  <si>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</si>
  <si>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</si>
  <si>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</si>
  <si>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</si>
  <si>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</si>
  <si>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</si>
  <si>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</si>
  <si>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</si>
  <si>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</si>
  <si>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</si>
  <si>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</si>
  <si>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</si>
  <si>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</si>
  <si>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</si>
  <si>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</si>
  <si>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</si>
  <si>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</si>
  <si>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</si>
  <si>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</si>
  <si>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</si>
  <si>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</si>
  <si>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</si>
  <si>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</si>
  <si>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</si>
  <si>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</si>
  <si>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</si>
  <si>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</si>
  <si>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</si>
  <si>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</si>
  <si>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</si>
  <si>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</si>
  <si>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</si>
  <si>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</si>
  <si>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</si>
  <si>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</si>
  <si>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</si>
  <si>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</si>
  <si>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</si>
  <si>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</si>
  <si>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</si>
  <si>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</si>
  <si>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</si>
  <si>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</si>
  <si>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</si>
  <si>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</si>
  <si>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</si>
  <si>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</si>
  <si>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</si>
  <si>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</si>
  <si>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</si>
  <si>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</si>
  <si>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</si>
  <si>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</si>
  <si>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</si>
  <si>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</si>
  <si>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</si>
  <si>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</si>
  <si>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</si>
  <si>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</si>
  <si>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</si>
  <si>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</si>
  <si>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</si>
  <si>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</si>
  <si>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</si>
  <si>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</si>
  <si>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</si>
  <si>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</si>
  <si>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</si>
  <si>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</si>
  <si>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</si>
  <si>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</si>
  <si>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</si>
  <si>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</si>
  <si>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</si>
  <si>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</si>
  <si>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</si>
  <si>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</si>
  <si>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</si>
  <si>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</si>
  <si>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</si>
  <si>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</si>
  <si>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</si>
  <si>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</si>
  <si>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</si>
  <si>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</si>
  <si>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</si>
  <si>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</si>
  <si>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</si>
  <si>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</si>
  <si>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</si>
  <si>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</si>
  <si>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</si>
  <si>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</si>
  <si>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</si>
  <si>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</si>
  <si>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</si>
  <si>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</si>
  <si>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</si>
  <si>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</si>
  <si>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</si>
  <si>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</si>
  <si>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</si>
  <si>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</si>
  <si>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</si>
  <si>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</si>
  <si>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</si>
  <si>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</si>
  <si>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</si>
  <si>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</si>
  <si>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</si>
  <si>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</si>
  <si>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</si>
  <si>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</si>
  <si>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</si>
  <si>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</si>
  <si>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</si>
  <si>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</si>
  <si>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</si>
  <si>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</si>
  <si>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</si>
  <si>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</si>
  <si>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</si>
  <si>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</si>
  <si>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</si>
  <si>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</si>
  <si>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</si>
  <si>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</si>
  <si>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</si>
  <si>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</si>
  <si>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</si>
  <si>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</si>
  <si>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</si>
  <si>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</si>
  <si>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</si>
  <si>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</si>
  <si>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</si>
  <si>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</si>
  <si>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</si>
  <si>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</si>
  <si>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</si>
  <si>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</si>
  <si>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</si>
  <si>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</si>
  <si>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</si>
  <si>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</si>
  <si>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</si>
  <si>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</si>
  <si>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</si>
  <si>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</si>
  <si>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</si>
  <si>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</si>
  <si>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</si>
  <si>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</si>
  <si>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</si>
  <si>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</si>
  <si>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</si>
  <si>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</si>
  <si>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</si>
  <si>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</si>
  <si>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</si>
  <si>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</si>
  <si>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</si>
  <si>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</si>
  <si>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</si>
  <si>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</si>
  <si>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</si>
  <si>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</si>
  <si>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</si>
  <si>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</si>
  <si>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</si>
  <si>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</si>
  <si>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</si>
  <si>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</si>
  <si>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</si>
  <si>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</si>
  <si>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</si>
  <si>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</si>
  <si>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</si>
  <si>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</si>
  <si>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</si>
  <si>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</si>
  <si>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</si>
  <si>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</si>
  <si>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</si>
  <si>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</si>
  <si>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</si>
  <si>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</si>
  <si>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</si>
  <si>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</si>
  <si>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</si>
  <si>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</si>
  <si>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</si>
  <si>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</si>
  <si>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</si>
  <si>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</si>
  <si>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</si>
  <si>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</si>
  <si>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</si>
  <si>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</si>
  <si>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</si>
  <si>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</si>
  <si>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</si>
  <si>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</si>
  <si>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</si>
  <si>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</si>
  <si>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</si>
  <si>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</si>
  <si>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</si>
  <si>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</si>
  <si>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</si>
  <si>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</si>
  <si>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</si>
  <si>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</si>
  <si>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</si>
  <si>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</si>
  <si>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</si>
  <si>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</si>
  <si>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</si>
  <si>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</si>
  <si>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</si>
  <si>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</si>
  <si>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</si>
  <si>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</si>
  <si>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</si>
  <si>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</si>
  <si>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</si>
  <si>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</si>
  <si>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</si>
  <si>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</si>
  <si>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</si>
  <si>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</si>
  <si>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</si>
  <si>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</si>
  <si>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</si>
  <si>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</si>
  <si>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</si>
  <si>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</si>
  <si>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</si>
  <si>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</si>
  <si>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</si>
  <si>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</si>
  <si>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</si>
  <si>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</si>
  <si>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</si>
  <si>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</si>
  <si>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</si>
  <si>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</si>
  <si>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</si>
  <si>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</si>
  <si>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</si>
  <si>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</si>
  <si>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</si>
  <si>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</si>
  <si>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</si>
  <si>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</si>
  <si>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</si>
  <si>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</si>
  <si>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</si>
  <si>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</si>
  <si>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</si>
  <si>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</si>
  <si>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</si>
  <si>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</si>
  <si>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</si>
  <si>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</si>
  <si>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</si>
  <si>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</si>
  <si>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</si>
  <si>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</si>
  <si>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</si>
  <si>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</si>
  <si>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</si>
  <si>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</si>
  <si>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</si>
  <si>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</si>
  <si>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</si>
  <si>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</si>
  <si>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</si>
  <si>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</si>
  <si>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</si>
  <si>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</si>
  <si>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</si>
  <si>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</si>
  <si>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</si>
  <si>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</si>
  <si>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</si>
  <si>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</si>
  <si>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</si>
  <si>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</si>
  <si>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</si>
  <si>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</si>
  <si>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</si>
  <si>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</si>
  <si>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</si>
  <si>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</si>
  <si>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</si>
  <si>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</si>
  <si>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</si>
  <si>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</si>
  <si>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</si>
  <si>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</si>
  <si>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</si>
  <si>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</si>
  <si>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</si>
  <si>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</si>
  <si>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</si>
  <si>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</si>
  <si>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</si>
  <si>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</si>
  <si>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</si>
  <si>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</si>
  <si>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</si>
  <si>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</si>
  <si>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</si>
  <si>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</si>
  <si>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</si>
  <si>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</si>
  <si>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</si>
  <si>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</si>
  <si>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</si>
  <si>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</si>
  <si>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</si>
  <si>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</si>
  <si>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</si>
  <si>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</si>
  <si>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</si>
  <si>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</si>
  <si>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</si>
  <si>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</si>
  <si>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</si>
  <si>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</si>
  <si>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</si>
  <si>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</si>
  <si>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</si>
  <si>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</si>
  <si>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</si>
  <si>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</si>
  <si>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</si>
  <si>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</si>
  <si>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</si>
  <si>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</si>
  <si>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</si>
  <si>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</si>
  <si>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</si>
  <si>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</si>
  <si>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</si>
  <si>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</si>
  <si>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</si>
  <si>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</si>
  <si>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</si>
  <si>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</si>
  <si>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</si>
  <si>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</si>
  <si>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</si>
  <si>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</si>
  <si>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</si>
  <si>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</si>
  <si>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</si>
  <si>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</si>
  <si>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</si>
  <si>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</si>
  <si>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</si>
  <si>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</si>
  <si>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</si>
  <si>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</si>
  <si>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</si>
  <si>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</si>
  <si>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</si>
  <si>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</si>
  <si>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</si>
  <si>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</si>
  <si>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</si>
  <si>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</si>
  <si>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</si>
  <si>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</si>
  <si>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</si>
  <si>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</si>
  <si>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</si>
  <si>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</si>
  <si>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</si>
  <si>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</si>
  <si>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</si>
  <si>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</si>
  <si>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</si>
  <si>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</si>
  <si>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</si>
  <si>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</si>
  <si>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</si>
  <si>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</si>
  <si>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</si>
  <si>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</si>
  <si>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</si>
  <si>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</si>
  <si>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</si>
  <si>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</si>
  <si>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</si>
  <si>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</si>
  <si>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</si>
  <si>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</si>
  <si>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</si>
  <si>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</si>
  <si>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</si>
  <si>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</si>
  <si>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</si>
  <si>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</si>
  <si>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</si>
  <si>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</si>
  <si>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</si>
  <si>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</si>
  <si>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</si>
  <si>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</si>
  <si>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</si>
  <si>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</si>
  <si>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</si>
  <si>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</si>
  <si>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</si>
  <si>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</si>
  <si>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</si>
  <si>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</si>
  <si>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</si>
  <si>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</si>
  <si>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</si>
  <si>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</si>
  <si>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</si>
  <si>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</si>
  <si>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</si>
  <si>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</si>
  <si>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</si>
  <si>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</si>
  <si>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</si>
  <si>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</si>
  <si>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</si>
  <si>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</si>
  <si>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</si>
  <si>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</si>
  <si>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</si>
  <si>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</si>
  <si>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</si>
  <si>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</si>
  <si>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</si>
  <si>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</si>
  <si>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</si>
  <si>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</si>
  <si>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</si>
  <si>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</si>
  <si>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</si>
  <si>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</si>
  <si>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</si>
  <si>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</si>
  <si>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</si>
  <si>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</si>
  <si>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</si>
  <si>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</si>
  <si>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</si>
  <si>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</si>
  <si>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</si>
  <si>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</si>
  <si>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</si>
  <si>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</si>
  <si>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</si>
  <si>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</si>
  <si>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</si>
  <si>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</si>
  <si>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</si>
  <si>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</si>
  <si>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</si>
  <si>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</si>
  <si>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</si>
  <si>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</si>
  <si>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</si>
  <si>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</si>
  <si>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</si>
  <si>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</si>
  <si>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</si>
  <si>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</si>
  <si>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</si>
  <si>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</si>
  <si>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</si>
  <si>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</si>
  <si>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</si>
  <si>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</si>
  <si>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</si>
  <si>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</si>
  <si>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</si>
  <si>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</si>
  <si>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</si>
  <si>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</si>
  <si>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</si>
  <si>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</si>
  <si>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</si>
  <si>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</si>
  <si>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</si>
  <si>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</si>
  <si>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</si>
  <si>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</si>
  <si>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</si>
  <si>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</si>
  <si>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</si>
  <si>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</si>
  <si>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</si>
  <si>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</si>
  <si>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</si>
  <si>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</si>
  <si>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</si>
  <si>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</si>
  <si>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</si>
  <si>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</si>
  <si>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</si>
  <si>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</si>
  <si>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</si>
  <si>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</si>
  <si>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</si>
  <si>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</si>
  <si>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</si>
  <si>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</si>
  <si>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</si>
  <si>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</si>
  <si>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</si>
  <si>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</si>
  <si>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</si>
  <si>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</si>
  <si>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</si>
  <si>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</si>
  <si>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</si>
  <si>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</si>
  <si>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</si>
  <si>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</si>
  <si>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</si>
  <si>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</si>
  <si>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</si>
  <si>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</si>
  <si>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</si>
  <si>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</si>
  <si>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</si>
  <si>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</si>
  <si>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</si>
  <si>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</si>
  <si>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</si>
  <si>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</si>
  <si>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</si>
  <si>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</si>
  <si>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</si>
  <si>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</si>
  <si>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</si>
  <si>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</si>
  <si>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</si>
  <si>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</si>
  <si>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</si>
  <si>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</si>
  <si>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</si>
  <si>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</si>
  <si>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</si>
  <si>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</si>
  <si>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</si>
  <si>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</si>
  <si>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</si>
  <si>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</si>
  <si>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</si>
  <si>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</si>
  <si>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</si>
  <si>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</si>
  <si>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</si>
  <si>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</si>
  <si>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</si>
  <si>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</si>
  <si>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</si>
  <si>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</si>
  <si>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</si>
  <si>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</si>
  <si>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</si>
  <si>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</si>
  <si>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</si>
  <si>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</si>
  <si>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</si>
  <si>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</si>
  <si>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</si>
  <si>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</si>
  <si>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</si>
  <si>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</si>
  <si>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</si>
  <si>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</si>
  <si>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</si>
  <si>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</si>
  <si>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</si>
  <si>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</si>
  <si>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</si>
  <si>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</si>
  <si>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</si>
  <si>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</si>
  <si>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</si>
  <si>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</si>
  <si>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</si>
  <si>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</si>
  <si>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</si>
  <si>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</si>
  <si>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</si>
  <si>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</si>
  <si>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</si>
  <si>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</si>
  <si>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</si>
  <si>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</si>
  <si>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</si>
  <si>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</si>
  <si>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</si>
  <si>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</si>
  <si>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</si>
  <si>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</si>
  <si>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</si>
  <si>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</si>
  <si>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</si>
  <si>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</si>
  <si>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</si>
  <si>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</si>
  <si>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</si>
  <si>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</si>
  <si>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</si>
  <si>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</si>
  <si>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</si>
  <si>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</si>
  <si>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</si>
  <si>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</si>
  <si>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</si>
  <si>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</si>
  <si>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</si>
  <si>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</si>
  <si>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</si>
  <si>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</si>
  <si>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</si>
  <si>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</si>
  <si>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</si>
  <si>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</si>
  <si>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</si>
  <si>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</si>
  <si>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</si>
  <si>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</si>
  <si>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</si>
  <si>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</si>
  <si>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</si>
  <si>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</si>
  <si>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</si>
  <si>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</si>
  <si>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</si>
  <si>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</si>
  <si>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</si>
  <si>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</si>
  <si>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</si>
  <si>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</si>
  <si>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</si>
  <si>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</si>
  <si>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</si>
  <si>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</si>
  <si>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</si>
  <si>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</si>
  <si>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</si>
  <si>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</si>
  <si>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</si>
  <si>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</si>
  <si>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</si>
  <si>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</si>
  <si>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</si>
  <si>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</si>
  <si>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</si>
  <si>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</si>
  <si>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</si>
  <si>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</si>
  <si>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</si>
  <si>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</si>
  <si>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</si>
  <si>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</si>
  <si>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</si>
  <si>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</si>
  <si>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</si>
  <si>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</si>
  <si>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</si>
  <si>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</si>
  <si>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</si>
  <si>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</si>
  <si>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</si>
  <si>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</si>
  <si>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</si>
  <si>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</si>
  <si>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</si>
  <si>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</si>
  <si>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</si>
  <si>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</si>
  <si>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</si>
  <si>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</si>
  <si>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</si>
  <si>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</si>
  <si>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</si>
  <si>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</si>
  <si>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</si>
  <si>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</si>
  <si>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</si>
  <si>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</si>
  <si>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</si>
  <si>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</si>
  <si>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</si>
  <si>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</si>
  <si>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</si>
  <si>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</si>
  <si>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</si>
  <si>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</si>
  <si>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</si>
  <si>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</si>
  <si>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</si>
  <si>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</si>
  <si>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</si>
  <si>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</si>
  <si>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</si>
  <si>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</si>
  <si>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</si>
  <si>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</si>
  <si>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</si>
  <si>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</si>
  <si>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</si>
  <si>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</si>
  <si>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</si>
  <si>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</si>
  <si>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</si>
  <si>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</si>
  <si>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</si>
  <si>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</si>
  <si>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</si>
  <si>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</si>
  <si>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</si>
  <si>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</si>
  <si>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</si>
  <si>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</si>
  <si>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</si>
  <si>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</si>
  <si>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</si>
  <si>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</si>
  <si>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</si>
  <si>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</si>
  <si>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</si>
  <si>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</si>
  <si>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</si>
  <si>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</si>
  <si>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</si>
  <si>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</si>
  <si>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</si>
  <si>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</si>
  <si>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</si>
  <si>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</si>
  <si>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</si>
  <si>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</si>
  <si>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</si>
  <si>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</si>
  <si>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</si>
  <si>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</si>
  <si>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</si>
  <si>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</si>
  <si>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</si>
  <si>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</si>
  <si>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</si>
  <si>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</si>
  <si>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</si>
  <si>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</si>
  <si>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</si>
  <si>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</si>
  <si>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</si>
  <si>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</si>
  <si>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</si>
  <si>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</si>
  <si>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</si>
  <si>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</si>
  <si>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</si>
  <si>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</si>
  <si>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</si>
  <si>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</si>
  <si>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</si>
  <si>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</si>
  <si>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</si>
  <si>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</si>
  <si>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</si>
  <si>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</si>
  <si>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</si>
  <si>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</si>
  <si>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</si>
  <si>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</si>
  <si>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</si>
  <si>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</si>
  <si>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</si>
  <si>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</si>
  <si>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</si>
  <si>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</si>
  <si>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</si>
  <si>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</si>
  <si>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</si>
  <si>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</si>
  <si>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</si>
  <si>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</si>
  <si>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</si>
  <si>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</si>
  <si>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</si>
  <si>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</si>
  <si>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</si>
  <si>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</si>
  <si>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</si>
  <si>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</si>
  <si>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</si>
  <si>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</si>
  <si>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</si>
  <si>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</si>
  <si>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</si>
  <si>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</si>
  <si>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</si>
  <si>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</si>
  <si>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</si>
  <si>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</si>
  <si>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</si>
  <si>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</si>
  <si>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</si>
  <si>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</si>
  <si>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</si>
  <si>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</si>
  <si>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</si>
  <si>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</si>
  <si>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</si>
  <si>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</si>
  <si>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</si>
  <si>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</si>
  <si>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</si>
  <si>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</si>
  <si>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</si>
  <si>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</si>
  <si>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</si>
  <si>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</si>
  <si>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</si>
  <si>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</si>
  <si>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</si>
  <si>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</si>
  <si>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</si>
  <si>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</si>
  <si>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</si>
  <si>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</si>
  <si>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</si>
  <si>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</si>
  <si>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</si>
  <si>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</si>
  <si>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</si>
  <si>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</si>
  <si>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</si>
  <si>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</si>
  <si>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</si>
  <si>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</si>
  <si>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</si>
  <si>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</si>
  <si>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</si>
  <si>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</si>
  <si>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</si>
  <si>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</si>
  <si>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</si>
  <si>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</si>
  <si>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</si>
  <si>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</si>
  <si>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</si>
  <si>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</si>
  <si>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</si>
  <si>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</si>
  <si>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</si>
  <si>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</si>
  <si>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</si>
  <si>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</si>
  <si>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</si>
  <si>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</si>
  <si>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</si>
  <si>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</si>
  <si>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</si>
  <si>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</si>
  <si>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</si>
  <si>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</si>
  <si>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</si>
  <si>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</si>
  <si>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</si>
  <si>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</si>
  <si>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</si>
  <si>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</si>
  <si>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</si>
  <si>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</si>
  <si>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</si>
  <si>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</si>
  <si>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</si>
  <si>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</si>
  <si>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</si>
  <si>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</si>
  <si>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</si>
  <si>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</si>
  <si>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</si>
  <si>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</si>
  <si>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</si>
  <si>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</si>
  <si>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</si>
  <si>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</si>
  <si>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</si>
  <si>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</si>
  <si>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</si>
  <si>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</si>
  <si>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</si>
  <si>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</si>
  <si>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</si>
  <si>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</si>
  <si>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</si>
  <si>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</si>
  <si>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</si>
  <si>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</si>
  <si>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</si>
  <si>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</si>
  <si>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</si>
  <si>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</si>
  <si>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</si>
  <si>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</si>
  <si>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</si>
  <si>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</si>
  <si>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</si>
  <si>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</si>
  <si>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</si>
  <si>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</si>
  <si>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</si>
  <si>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</si>
  <si>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</si>
  <si>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</si>
  <si>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</si>
  <si>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</si>
  <si>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</si>
  <si>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</si>
  <si>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</si>
  <si>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</si>
  <si>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</si>
  <si>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</si>
  <si>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</si>
  <si>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</si>
  <si>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</si>
  <si>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</si>
  <si>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</si>
  <si>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</si>
  <si>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</si>
  <si>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</si>
  <si>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</si>
  <si>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</si>
  <si>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</si>
  <si>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</si>
  <si>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</si>
  <si>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</si>
  <si>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</si>
  <si>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</si>
  <si>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</si>
  <si>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</si>
  <si>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</si>
  <si>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</si>
  <si>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</si>
  <si>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</si>
  <si>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</si>
  <si>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</si>
  <si>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</si>
  <si>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</si>
  <si>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</si>
  <si>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</si>
  <si>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</si>
  <si>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</si>
  <si>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</si>
  <si>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</si>
  <si>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</si>
  <si>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</si>
  <si>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</si>
  <si>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</si>
  <si>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</si>
  <si>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</si>
  <si>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</si>
  <si>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</si>
  <si>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</si>
  <si>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</si>
  <si>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</si>
  <si>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</si>
  <si>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</si>
  <si>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</si>
  <si>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</si>
  <si>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</si>
  <si>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</si>
  <si>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</si>
  <si>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</si>
  <si>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</si>
  <si>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</si>
  <si>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</si>
  <si>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</si>
  <si>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</si>
  <si>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</si>
  <si>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</si>
  <si>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</si>
  <si>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</si>
  <si>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</si>
  <si>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</si>
  <si>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</si>
  <si>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</si>
  <si>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</si>
  <si>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</si>
  <si>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</si>
  <si>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</si>
  <si>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</si>
  <si>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</si>
  <si>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</si>
  <si>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</si>
  <si>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</si>
  <si>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</si>
  <si>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</si>
  <si>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</si>
  <si>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</si>
  <si>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</si>
  <si>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</si>
  <si>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</si>
  <si>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</si>
  <si>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</si>
  <si>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</si>
  <si>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</si>
  <si>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</si>
  <si>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</si>
  <si>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</si>
  <si>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</si>
  <si>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</si>
  <si>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</si>
  <si>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</si>
  <si>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</si>
  <si>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</si>
  <si>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</si>
  <si>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</si>
  <si>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</si>
  <si>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</si>
  <si>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</si>
  <si>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</si>
  <si>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</si>
  <si>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</si>
  <si>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</si>
  <si>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</si>
  <si>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</si>
  <si>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</si>
  <si>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</si>
  <si>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</si>
  <si>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</si>
  <si>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</si>
  <si>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</si>
  <si>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</si>
  <si>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</si>
  <si>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</si>
  <si>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</si>
  <si>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</si>
  <si>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</si>
  <si>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</si>
  <si>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</si>
  <si>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</si>
  <si>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</si>
  <si>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</si>
  <si>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</si>
  <si>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</si>
  <si>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</si>
  <si>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</si>
  <si>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</si>
  <si>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</si>
  <si>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</si>
  <si>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</si>
  <si>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</si>
  <si>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</si>
  <si>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</si>
  <si>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</si>
  <si>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</si>
  <si>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</si>
  <si>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</si>
  <si>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</si>
  <si>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</si>
  <si>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</si>
  <si>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</si>
  <si>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</si>
  <si>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</si>
  <si>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</si>
  <si>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</si>
  <si>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</si>
  <si>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</si>
  <si>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</si>
  <si>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</si>
  <si>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</si>
  <si>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</si>
  <si>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</si>
  <si>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</si>
  <si>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</si>
  <si>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</si>
  <si>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</si>
  <si>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</si>
  <si>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</si>
  <si>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</si>
  <si>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</si>
  <si>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</si>
  <si>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</si>
  <si>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</si>
  <si>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</si>
  <si>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</si>
  <si>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</si>
  <si>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</si>
  <si>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</si>
  <si>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</si>
  <si>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</si>
  <si>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</si>
  <si>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</si>
  <si>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</si>
  <si>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</si>
  <si>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</si>
  <si>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</si>
  <si>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</si>
  <si>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</si>
  <si>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</si>
  <si>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</si>
  <si>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</si>
  <si>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</si>
  <si>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</si>
  <si>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</si>
  <si>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</si>
  <si>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</si>
  <si>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</si>
  <si>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</si>
  <si>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</si>
  <si>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</si>
  <si>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</si>
  <si>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</si>
  <si>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</si>
  <si>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</si>
  <si>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</si>
  <si>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</si>
  <si>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</si>
  <si>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</si>
  <si>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</si>
  <si>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</si>
  <si>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</si>
  <si>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</si>
  <si>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</si>
  <si>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</si>
  <si>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</si>
  <si>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</si>
  <si>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</si>
  <si>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</si>
  <si>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</si>
  <si>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</si>
  <si>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</si>
  <si>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</si>
  <si>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</si>
  <si>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</si>
  <si>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</si>
  <si>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</si>
  <si>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</si>
  <si>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</si>
  <si>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</si>
  <si>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</si>
  <si>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</si>
  <si>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</si>
  <si>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</si>
  <si>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</si>
  <si>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</si>
  <si>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</si>
  <si>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</si>
  <si>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</si>
  <si>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</si>
  <si>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</si>
  <si>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</si>
  <si>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</si>
  <si>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</si>
  <si>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</si>
  <si>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</si>
  <si>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</si>
  <si>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</si>
  <si>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</si>
  <si>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</si>
  <si>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</si>
  <si>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</si>
  <si>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</si>
  <si>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</si>
  <si>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</si>
  <si>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</si>
  <si>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</si>
  <si>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</si>
  <si>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</si>
  <si>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</si>
  <si>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</si>
  <si>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</si>
  <si>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</si>
  <si>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</si>
  <si>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</si>
  <si>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</si>
  <si>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</si>
  <si>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</si>
  <si>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</si>
  <si>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</si>
  <si>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</si>
  <si>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</si>
  <si>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</si>
  <si>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</si>
  <si>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</si>
  <si>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</si>
  <si>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</si>
  <si>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</si>
  <si>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</si>
  <si>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</si>
  <si>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</si>
  <si>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</si>
  <si>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</si>
  <si>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</si>
  <si>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</si>
  <si>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</si>
  <si>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</si>
  <si>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</si>
  <si>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</si>
  <si>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</si>
  <si>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</si>
  <si>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</si>
  <si>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</si>
  <si>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</si>
  <si>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</si>
  <si>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</si>
  <si>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</si>
  <si>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</si>
  <si>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</si>
  <si>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</si>
  <si>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</si>
  <si>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</si>
  <si>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</si>
  <si>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</si>
  <si>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</si>
  <si>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</si>
  <si>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</si>
  <si>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</si>
  <si>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</si>
  <si>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</si>
  <si>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</si>
  <si>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</si>
  <si>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</si>
  <si>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</si>
  <si>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</si>
  <si>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</si>
  <si>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</si>
  <si>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</si>
  <si>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</si>
  <si>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</si>
  <si>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</si>
  <si>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</si>
  <si>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</si>
  <si>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</si>
  <si>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</si>
  <si>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</si>
  <si>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</si>
  <si>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</si>
  <si>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</si>
  <si>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</si>
  <si>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</si>
  <si>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</si>
  <si>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</si>
  <si>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</si>
  <si>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</si>
  <si>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</si>
  <si>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</si>
  <si>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</si>
  <si>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</si>
  <si>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</si>
  <si>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</si>
  <si>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</si>
  <si>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</si>
  <si>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</si>
  <si>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</si>
  <si>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</si>
  <si>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</si>
  <si>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</si>
  <si>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</si>
  <si>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</si>
  <si>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</si>
  <si>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</si>
  <si>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</si>
  <si>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</si>
  <si>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</si>
  <si>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</si>
  <si>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</si>
  <si>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</si>
  <si>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</si>
  <si>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</si>
  <si>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</si>
  <si>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</si>
  <si>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</si>
  <si>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</si>
  <si>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</si>
  <si>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</si>
  <si>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</si>
  <si>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</si>
  <si>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</si>
  <si>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</si>
  <si>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</si>
  <si>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</si>
  <si>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</si>
  <si>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</si>
  <si>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</si>
  <si>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</si>
  <si>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</si>
  <si>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</si>
  <si>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</si>
  <si>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</si>
  <si>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</si>
  <si>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</si>
  <si>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</si>
  <si>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</si>
  <si>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</si>
  <si>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</si>
  <si>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</si>
  <si>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</si>
  <si>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</si>
  <si>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</si>
  <si>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</si>
  <si>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</si>
  <si>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</si>
  <si>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</si>
  <si>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</si>
  <si>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</si>
  <si>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</si>
  <si>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</si>
  <si>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</si>
  <si>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</si>
  <si>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</si>
  <si>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</si>
  <si>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</si>
  <si>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</si>
  <si>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</si>
  <si>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</si>
  <si>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</si>
  <si>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</si>
  <si>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</si>
  <si>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</si>
  <si>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</si>
  <si>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</si>
  <si>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</si>
  <si>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</si>
  <si>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</si>
  <si>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</si>
  <si>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</si>
  <si>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</si>
  <si>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</si>
  <si>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</si>
  <si>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</si>
  <si>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</si>
  <si>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</si>
  <si>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</si>
  <si>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</si>
  <si>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</si>
  <si>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</si>
  <si>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</si>
  <si>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</si>
  <si>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</si>
  <si>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</si>
  <si>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</si>
  <si>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</si>
  <si>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</si>
  <si>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</si>
  <si>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</si>
  <si>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</si>
  <si>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</si>
  <si>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</si>
  <si>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</si>
  <si>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</si>
  <si>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</si>
  <si>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</si>
  <si>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</si>
  <si>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</si>
  <si>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</si>
  <si>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</si>
  <si>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</si>
  <si>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</si>
  <si>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</si>
  <si>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</si>
  <si>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</si>
  <si>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</si>
  <si>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</si>
  <si>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</si>
  <si>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</si>
  <si>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</si>
  <si>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</si>
  <si>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</si>
  <si>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</si>
  <si>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</si>
  <si>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</si>
  <si>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</si>
  <si>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</si>
  <si>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</si>
  <si>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</si>
  <si>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</si>
  <si>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</si>
  <si>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</si>
  <si>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</si>
  <si>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</si>
  <si>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</si>
  <si>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</si>
  <si>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</si>
  <si>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</si>
  <si>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</si>
  <si>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</si>
  <si>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</si>
  <si>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</si>
  <si>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</si>
  <si>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</si>
  <si>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</si>
  <si>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</si>
  <si>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</si>
  <si>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</si>
  <si>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</si>
  <si>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</si>
  <si>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</si>
  <si>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</si>
  <si>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</si>
  <si>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</si>
  <si>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</si>
  <si>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</si>
  <si>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</si>
  <si>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</si>
  <si>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</si>
  <si>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</si>
  <si>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</si>
  <si>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</si>
  <si>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</si>
  <si>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</si>
  <si>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</si>
  <si>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</si>
  <si>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</si>
  <si>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</si>
  <si>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</si>
  <si>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</si>
  <si>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</si>
  <si>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</si>
  <si>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</si>
  <si>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</si>
  <si>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</si>
  <si>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</si>
  <si>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</si>
  <si>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</si>
  <si>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</si>
  <si>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</si>
  <si>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</si>
  <si>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</si>
  <si>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</si>
  <si>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</si>
  <si>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</si>
  <si>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</si>
  <si>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</si>
  <si>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</si>
  <si>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</si>
  <si>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</si>
  <si>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</si>
  <si>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</si>
  <si>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</si>
  <si>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</si>
  <si>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</si>
  <si>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</si>
  <si>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</si>
  <si>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</si>
  <si>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</si>
  <si>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</si>
  <si>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</si>
  <si>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</si>
  <si>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</si>
  <si>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</si>
  <si>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</si>
  <si>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</si>
  <si>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</si>
  <si>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</si>
  <si>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</si>
  <si>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</si>
  <si>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</si>
  <si>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</si>
  <si>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</si>
  <si>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</si>
  <si>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</si>
  <si>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</si>
  <si>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</si>
  <si>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</si>
  <si>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</si>
  <si>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</si>
  <si>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</si>
  <si>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</si>
  <si>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</si>
  <si>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</si>
  <si>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</si>
  <si>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</si>
  <si>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</si>
  <si>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</si>
  <si>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</si>
  <si>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</si>
  <si>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</si>
  <si>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</si>
  <si>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</si>
  <si>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</si>
  <si>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</si>
  <si>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</si>
  <si>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</si>
  <si>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</si>
  <si>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</si>
  <si>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</si>
  <si>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</si>
  <si>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</si>
  <si>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</si>
  <si>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</si>
  <si>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</si>
  <si>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</si>
  <si>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</si>
  <si>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</si>
  <si>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</si>
  <si>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</si>
  <si>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</si>
  <si>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</si>
  <si>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</si>
  <si>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</si>
  <si>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</si>
  <si>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</si>
  <si>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</si>
  <si>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</si>
  <si>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</si>
  <si>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</si>
  <si>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</si>
  <si>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</si>
  <si>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</si>
  <si>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</si>
  <si>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</si>
  <si>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</si>
  <si>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</si>
  <si>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</si>
  <si>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</si>
  <si>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</si>
  <si>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</si>
  <si>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</si>
  <si>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</si>
  <si>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</si>
  <si>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</si>
  <si>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</si>
  <si>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</si>
  <si>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</si>
  <si>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</si>
  <si>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</si>
  <si>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</si>
  <si>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</si>
  <si>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</si>
  <si>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</si>
  <si>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</si>
  <si>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</si>
  <si>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</si>
  <si>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</si>
  <si>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</si>
  <si>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</si>
  <si>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</si>
  <si>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</si>
  <si>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</si>
  <si>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</si>
  <si>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</si>
  <si>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</si>
  <si>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</si>
  <si>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</si>
  <si>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</si>
  <si>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</si>
  <si>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</si>
  <si>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</si>
  <si>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</si>
  <si>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</si>
  <si>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</si>
  <si>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</si>
  <si>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</si>
  <si>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</si>
  <si>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</si>
  <si>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</si>
  <si>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</si>
  <si>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</si>
  <si>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</si>
  <si>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</si>
  <si>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</si>
  <si>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</si>
  <si>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</si>
  <si>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</si>
  <si>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</si>
  <si>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</si>
  <si>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</si>
  <si>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</si>
  <si>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</si>
  <si>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</si>
  <si>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</si>
  <si>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</si>
  <si>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</si>
  <si>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</si>
  <si>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</si>
  <si>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</si>
  <si>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</si>
  <si>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</si>
  <si>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</si>
  <si>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</si>
  <si>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</si>
  <si>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</si>
  <si>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</si>
  <si>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</si>
  <si>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</si>
  <si>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</si>
  <si>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</si>
  <si>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</si>
  <si>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</si>
  <si>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</si>
  <si>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</si>
  <si>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</si>
  <si>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</si>
  <si>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</si>
  <si>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</si>
  <si>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</si>
  <si>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</si>
  <si>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</si>
  <si>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</si>
  <si>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</si>
  <si>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</si>
  <si>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</si>
  <si>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</si>
  <si>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</si>
  <si>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</si>
  <si>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</si>
  <si>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</si>
  <si>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</si>
  <si>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</si>
  <si>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</si>
  <si>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</si>
  <si>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</si>
  <si>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</si>
  <si>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</si>
  <si>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</si>
  <si>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</si>
  <si>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</si>
  <si>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</si>
  <si>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</si>
  <si>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</si>
  <si>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</si>
  <si>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</si>
  <si>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</si>
  <si>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</si>
  <si>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</si>
  <si>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</si>
  <si>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</si>
  <si>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</si>
  <si>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</si>
  <si>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</si>
  <si>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</si>
  <si>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</si>
  <si>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</si>
  <si>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</si>
  <si>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</si>
  <si>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</si>
  <si>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</si>
  <si>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</si>
  <si>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</si>
  <si>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</si>
  <si>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</si>
  <si>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</si>
  <si>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</si>
  <si>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</si>
  <si>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</si>
  <si>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</si>
  <si>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</si>
  <si>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</si>
  <si>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</si>
  <si>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</si>
  <si>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</si>
  <si>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</si>
  <si>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</si>
  <si>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</si>
  <si>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</si>
  <si>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</si>
  <si>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</si>
  <si>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</si>
  <si>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</si>
  <si>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</si>
  <si>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</si>
  <si>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</si>
  <si>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</si>
  <si>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</si>
  <si>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</si>
  <si>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</si>
  <si>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</si>
  <si>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</si>
  <si>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</si>
  <si>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</si>
  <si>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</si>
  <si>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</si>
  <si>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</si>
  <si>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</si>
  <si>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</si>
  <si>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</si>
  <si>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</si>
  <si>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</si>
  <si>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</si>
  <si>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</si>
  <si>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</si>
  <si>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</si>
  <si>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</si>
  <si>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</si>
  <si>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</si>
  <si>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</si>
  <si>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</si>
  <si>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</si>
  <si>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</si>
  <si>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</si>
  <si>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</si>
  <si>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</si>
  <si>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</si>
  <si>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</si>
  <si>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</si>
  <si>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</si>
  <si>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</si>
  <si>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</si>
  <si>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</si>
  <si>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</si>
  <si>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</si>
  <si>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</si>
  <si>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</si>
  <si>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</si>
  <si>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</si>
  <si>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</si>
  <si>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</si>
  <si>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</si>
  <si>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</si>
  <si>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</si>
  <si>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</si>
  <si>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</si>
  <si>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</si>
  <si>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</si>
  <si>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</si>
  <si>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</si>
  <si>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</si>
  <si>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</si>
  <si>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</si>
  <si>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</si>
  <si>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</si>
  <si>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</si>
  <si>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</si>
  <si>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</si>
  <si>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</si>
  <si>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</si>
  <si>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</si>
  <si>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</si>
  <si>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</si>
  <si>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</si>
  <si>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</si>
  <si>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</si>
  <si>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</si>
  <si>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</si>
  <si>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</si>
  <si>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</si>
  <si>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</si>
  <si>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</si>
  <si>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</si>
  <si>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</si>
  <si>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</si>
  <si>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</si>
  <si>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</si>
  <si>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</si>
  <si>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</si>
  <si>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</si>
  <si>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</si>
  <si>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</si>
  <si>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</si>
  <si>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</si>
  <si>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</si>
  <si>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</si>
  <si>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</si>
  <si>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</si>
  <si>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</si>
  <si>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</si>
  <si>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</si>
  <si>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</si>
  <si>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</si>
  <si>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</si>
  <si>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</si>
  <si>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</si>
  <si>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</si>
  <si>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</si>
  <si>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</si>
  <si>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</si>
  <si>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</si>
  <si>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</si>
  <si>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</si>
  <si>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</si>
  <si>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</si>
  <si>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</si>
  <si>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</si>
  <si>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</si>
  <si>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</si>
  <si>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</si>
  <si>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</si>
  <si>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</si>
  <si>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</si>
  <si>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</si>
  <si>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</si>
  <si>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</si>
  <si>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</si>
  <si>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</si>
  <si>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</si>
  <si>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</si>
  <si>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</si>
  <si>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</si>
  <si>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</si>
  <si>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</si>
  <si>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</si>
  <si>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</si>
  <si>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</si>
  <si>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</si>
  <si>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</si>
  <si>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</si>
  <si>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</si>
  <si>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</si>
  <si>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</si>
  <si>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</si>
  <si>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</si>
  <si>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</si>
  <si>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</si>
  <si>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</si>
  <si>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</si>
  <si>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</si>
  <si>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</si>
  <si>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</si>
  <si>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</si>
  <si>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</si>
  <si>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</si>
  <si>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</si>
  <si>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</si>
  <si>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</si>
  <si>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</si>
  <si>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</si>
  <si>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</si>
  <si>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</si>
  <si>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</si>
  <si>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</si>
  <si>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</si>
  <si>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</si>
  <si>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</si>
  <si>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</si>
  <si>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</si>
  <si>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</si>
  <si>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</si>
  <si>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</si>
  <si>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</si>
  <si>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</si>
  <si>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</si>
  <si>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</si>
  <si>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</si>
  <si>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</si>
  <si>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</si>
  <si>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</si>
  <si>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</si>
  <si>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</si>
  <si>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</si>
  <si>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</si>
  <si>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</si>
  <si>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</si>
  <si>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</si>
  <si>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</si>
  <si>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</si>
  <si>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</si>
  <si>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</si>
  <si>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</si>
  <si>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</si>
  <si>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</si>
  <si>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</si>
  <si>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</si>
  <si>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</si>
  <si>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</si>
  <si>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</si>
  <si>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</si>
  <si>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</si>
  <si>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</si>
  <si>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</si>
  <si>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</si>
  <si>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</si>
  <si>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</si>
  <si>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</si>
  <si>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</si>
  <si>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</si>
  <si>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</si>
  <si>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</si>
  <si>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</si>
  <si>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</si>
  <si>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</si>
  <si>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</si>
  <si>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</si>
  <si>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</si>
  <si>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</si>
  <si>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</si>
  <si>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</si>
  <si>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</si>
  <si>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</si>
  <si>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</si>
  <si>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</si>
  <si>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</si>
  <si>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</si>
  <si>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</si>
  <si>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</si>
  <si>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</si>
  <si>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</si>
  <si>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</si>
  <si>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</si>
  <si>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</si>
  <si>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</si>
  <si>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</si>
  <si>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</si>
  <si>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</si>
  <si>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</si>
  <si>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</si>
  <si>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</si>
  <si>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</si>
  <si>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</si>
  <si>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</si>
  <si>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</si>
  <si>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</si>
  <si>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</si>
  <si>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</si>
  <si>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</si>
  <si>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</si>
  <si>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</si>
  <si>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</si>
  <si>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</si>
  <si>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</si>
  <si>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</si>
  <si>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</si>
  <si>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</si>
  <si>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</si>
  <si>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</si>
  <si>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</si>
  <si>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</si>
  <si>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</si>
  <si>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</si>
  <si>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</si>
  <si>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</si>
  <si>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</si>
  <si>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</si>
  <si>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</si>
  <si>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</si>
  <si>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</si>
  <si>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</si>
  <si>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</si>
  <si>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</si>
  <si>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</si>
  <si>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</si>
  <si>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</si>
  <si>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</si>
  <si>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</si>
  <si>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</si>
  <si>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</si>
  <si>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</si>
  <si>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</si>
  <si>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</si>
  <si>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</si>
  <si>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</si>
  <si>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</si>
  <si>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</si>
  <si>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</si>
  <si>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</si>
  <si>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</si>
  <si>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</si>
  <si>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</si>
  <si>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</si>
  <si>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</si>
  <si>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</si>
  <si>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</si>
  <si>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</si>
  <si>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</si>
  <si>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</si>
  <si>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</si>
  <si>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</si>
  <si>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</si>
  <si>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</si>
  <si>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</si>
  <si>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</si>
  <si>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</si>
  <si>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</si>
  <si>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</si>
  <si>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</si>
  <si>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</si>
  <si>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</si>
  <si>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</si>
  <si>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</si>
  <si>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</si>
  <si>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</si>
  <si>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</si>
  <si>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</si>
  <si>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</si>
  <si>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</si>
  <si>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</si>
  <si>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</si>
  <si>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</si>
  <si>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</si>
  <si>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</si>
  <si>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</si>
  <si>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</si>
  <si>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</si>
  <si>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</si>
  <si>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</si>
  <si>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</si>
  <si>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</si>
  <si>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</si>
  <si>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</si>
  <si>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</si>
  <si>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</si>
  <si>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</si>
  <si>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</si>
  <si>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</si>
  <si>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</si>
  <si>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</si>
  <si>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</si>
  <si>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</si>
  <si>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</si>
  <si>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</si>
  <si>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</si>
  <si>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</si>
  <si>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</si>
  <si>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</si>
  <si>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</si>
  <si>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</si>
  <si>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</si>
  <si>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</si>
  <si>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</si>
  <si>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</si>
  <si>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</si>
  <si>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</si>
  <si>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</si>
  <si>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</si>
  <si>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</si>
  <si>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</si>
  <si>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</si>
  <si>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</si>
  <si>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</si>
  <si>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</si>
  <si>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</si>
  <si>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</si>
  <si>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</si>
  <si>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</si>
  <si>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</si>
  <si>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</si>
  <si>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</si>
  <si>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</si>
  <si>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</si>
  <si>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</si>
  <si>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</si>
  <si>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</si>
  <si>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</si>
  <si>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</si>
  <si>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</si>
  <si>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</si>
  <si>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</si>
  <si>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</si>
  <si>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</si>
  <si>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</si>
  <si>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</si>
  <si>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</si>
  <si>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</si>
  <si>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</si>
  <si>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</si>
  <si>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</si>
  <si>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</si>
  <si>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</si>
  <si>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</si>
  <si>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</si>
  <si>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</si>
  <si>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</si>
  <si>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</si>
  <si>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</si>
  <si>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</si>
  <si>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</si>
  <si>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</si>
  <si>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</si>
  <si>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</si>
  <si>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</si>
  <si>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</si>
  <si>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</si>
  <si>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</si>
  <si>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</si>
  <si>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</si>
  <si>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</si>
  <si>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</si>
  <si>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</si>
  <si>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</si>
  <si>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</si>
  <si>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</si>
  <si>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</si>
  <si>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</si>
  <si>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</si>
  <si>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</si>
  <si>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</si>
  <si>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</si>
  <si>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</si>
  <si>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</si>
  <si>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</si>
  <si>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</si>
  <si>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</si>
  <si>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</si>
  <si>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</si>
  <si>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</si>
  <si>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</si>
  <si>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</si>
  <si>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</si>
  <si>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</si>
  <si>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</si>
  <si>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</si>
  <si>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</si>
  <si>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</si>
  <si>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</si>
  <si>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</si>
  <si>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</si>
  <si>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</si>
  <si>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</si>
  <si>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</si>
  <si>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</si>
  <si>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</si>
  <si>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</si>
  <si>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</si>
  <si>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</si>
  <si>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</si>
  <si>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</si>
  <si>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</si>
  <si>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</si>
  <si>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</si>
  <si>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</si>
  <si>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</si>
  <si>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</si>
  <si>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</si>
  <si>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</si>
  <si>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</si>
  <si>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</si>
  <si>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</si>
  <si>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</si>
  <si>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</si>
  <si>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</si>
  <si>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</si>
  <si>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</si>
  <si>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</si>
  <si>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</si>
  <si>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</si>
  <si>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</si>
  <si>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</si>
  <si>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</si>
  <si>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</si>
  <si>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</si>
  <si>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</si>
  <si>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</si>
  <si>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</si>
  <si>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</si>
  <si>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</si>
  <si>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</si>
  <si>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</si>
  <si>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</si>
  <si>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</si>
  <si>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</si>
  <si>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</si>
  <si>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</si>
  <si>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</si>
  <si>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</si>
  <si>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</si>
  <si>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</si>
  <si>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</si>
  <si>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</si>
  <si>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</si>
  <si>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</si>
  <si>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</si>
  <si>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</si>
  <si>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</si>
  <si>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</si>
  <si>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</si>
  <si>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</si>
  <si>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</si>
  <si>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</si>
  <si>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</si>
  <si>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</si>
  <si>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</si>
  <si>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</si>
  <si>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</si>
  <si>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</si>
  <si>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</si>
  <si>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</si>
  <si>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</si>
  <si>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</si>
  <si>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</si>
  <si>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</si>
  <si>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</si>
  <si>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</si>
  <si>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</si>
  <si>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</si>
  <si>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</si>
  <si>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</si>
  <si>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</si>
  <si>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</si>
  <si>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</si>
  <si>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</si>
  <si>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</si>
  <si>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</si>
  <si>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</si>
  <si>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</si>
  <si>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</si>
  <si>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</si>
  <si>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</si>
  <si>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</si>
  <si>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</si>
  <si>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</si>
  <si>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</si>
  <si>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</si>
  <si>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</si>
  <si>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</si>
  <si>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</si>
  <si>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</si>
  <si>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</si>
  <si>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</si>
  <si>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</si>
  <si>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</si>
  <si>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</si>
  <si>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</si>
  <si>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</si>
  <si>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</si>
  <si>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</si>
  <si>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</si>
  <si>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</si>
  <si>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</si>
  <si>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</si>
  <si>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</si>
  <si>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</si>
  <si>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</si>
  <si>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</si>
  <si>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</si>
  <si>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</si>
  <si>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</si>
  <si>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</si>
  <si>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</si>
  <si>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</si>
  <si>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</si>
  <si>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</si>
  <si>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</si>
  <si>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</si>
  <si>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</si>
  <si>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</si>
  <si>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</si>
  <si>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</si>
  <si>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</si>
  <si>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</si>
  <si>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</si>
  <si>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</si>
  <si>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</si>
  <si>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</si>
  <si>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</si>
  <si>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</si>
  <si>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</si>
  <si>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</si>
  <si>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</si>
  <si>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</si>
  <si>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</si>
  <si>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</si>
  <si>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</si>
  <si>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</si>
  <si>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</si>
  <si>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</si>
  <si>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</si>
  <si>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</si>
  <si>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</si>
  <si>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</si>
  <si>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</si>
  <si>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</si>
  <si>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</si>
  <si>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</si>
  <si>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</si>
  <si>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</si>
  <si>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</si>
  <si>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</si>
  <si>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</si>
  <si>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</si>
  <si>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</si>
  <si>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</si>
  <si>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</si>
  <si>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</si>
  <si>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</si>
  <si>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</si>
  <si>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</si>
  <si>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</si>
  <si>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</si>
  <si>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</si>
  <si>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</si>
  <si>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</si>
  <si>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</si>
  <si>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</si>
  <si>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</si>
  <si>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</si>
  <si>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</si>
  <si>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</si>
  <si>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</si>
  <si>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</si>
  <si>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</si>
  <si>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</si>
  <si>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</si>
  <si>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</si>
  <si>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</si>
  <si>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</si>
  <si>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</si>
  <si>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</si>
  <si>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</si>
  <si>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</si>
  <si>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</si>
  <si>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</si>
  <si>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</si>
  <si>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</si>
  <si>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</si>
  <si>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</si>
  <si>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</si>
  <si>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</si>
  <si>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</si>
  <si>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</si>
  <si>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</si>
  <si>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</si>
  <si>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</si>
  <si>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</si>
  <si>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</si>
  <si>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</si>
  <si>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</si>
  <si>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</si>
  <si>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</si>
  <si>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</si>
  <si>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</si>
  <si>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</si>
  <si>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</si>
  <si>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</si>
  <si>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</si>
  <si>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</si>
  <si>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</si>
  <si>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</si>
  <si>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</si>
  <si>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</si>
  <si>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</si>
  <si>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</si>
  <si>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</si>
  <si>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</si>
  <si>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</si>
  <si>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</si>
  <si>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</si>
  <si>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</si>
  <si>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</si>
  <si>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</si>
  <si>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</si>
  <si>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</si>
  <si>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</si>
  <si>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</si>
  <si>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</si>
  <si>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</si>
  <si>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</si>
  <si>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</si>
  <si>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</si>
  <si>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</si>
  <si>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</si>
  <si>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</si>
  <si>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</si>
  <si>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</si>
  <si>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</si>
  <si>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</si>
  <si>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</si>
  <si>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</si>
  <si>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</si>
  <si>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</si>
  <si>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</si>
  <si>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</si>
  <si>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</si>
  <si>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</si>
  <si>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</si>
  <si>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</si>
  <si>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</si>
  <si>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</si>
  <si>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</si>
  <si>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</si>
  <si>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</si>
  <si>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</si>
  <si>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</si>
  <si>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</si>
  <si>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</si>
  <si>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</si>
  <si>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</si>
  <si>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</si>
  <si>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</si>
  <si>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</si>
  <si>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</si>
  <si>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</si>
  <si>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</si>
  <si>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</si>
  <si>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</si>
  <si>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</si>
  <si>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</si>
  <si>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</si>
  <si>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</si>
  <si>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</si>
  <si>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</si>
  <si>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</si>
  <si>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</si>
  <si>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</si>
  <si>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</si>
  <si>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</si>
  <si>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</si>
  <si>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</si>
  <si>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</si>
  <si>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</si>
  <si>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</si>
  <si>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</si>
  <si>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</si>
  <si>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</si>
  <si>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</si>
  <si>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</si>
  <si>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</si>
  <si>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</si>
  <si>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</si>
  <si>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</si>
  <si>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</si>
  <si>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</si>
  <si>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</si>
  <si>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</si>
  <si>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</si>
  <si>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</si>
  <si>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</si>
  <si>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</si>
  <si>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</si>
  <si>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</si>
  <si>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</si>
  <si>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</si>
  <si>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</si>
  <si>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</si>
  <si>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</si>
  <si>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</si>
  <si>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</si>
  <si>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</si>
  <si>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</si>
  <si>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</si>
  <si>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</si>
  <si>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</si>
  <si>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</si>
  <si>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</si>
  <si>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</si>
  <si>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</si>
  <si>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</si>
  <si>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</si>
  <si>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</si>
  <si>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</si>
  <si>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</si>
  <si>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</si>
  <si>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</si>
  <si>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</si>
  <si>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</si>
  <si>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</si>
  <si>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</si>
  <si>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</si>
  <si>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</si>
  <si>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</si>
  <si>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</si>
  <si>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</si>
  <si>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</si>
  <si>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</si>
  <si>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</si>
  <si>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</si>
  <si>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</si>
  <si>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</si>
  <si>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</si>
  <si>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</si>
  <si>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</si>
  <si>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</si>
  <si>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</si>
  <si>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</si>
  <si>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</si>
  <si>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</si>
  <si>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</si>
  <si>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</si>
  <si>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</si>
  <si>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</si>
  <si>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</si>
  <si>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</si>
  <si>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</si>
  <si>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</si>
  <si>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</si>
  <si>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</si>
  <si>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</si>
  <si>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</si>
  <si>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</si>
  <si>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</si>
  <si>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</si>
  <si>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</si>
  <si>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</si>
  <si>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</si>
  <si>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</si>
  <si>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</si>
  <si>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</si>
  <si>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</si>
  <si>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</si>
  <si>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</si>
  <si>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</si>
  <si>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</si>
  <si>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</si>
  <si>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</si>
  <si>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</si>
  <si>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</si>
  <si>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</si>
  <si>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</si>
  <si>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</si>
  <si>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</si>
  <si>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</si>
  <si>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</si>
  <si>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</si>
  <si>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</si>
  <si>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</si>
  <si>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</si>
  <si>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</si>
  <si>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</si>
  <si>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</si>
  <si>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</si>
  <si>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</si>
  <si>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</si>
  <si>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</si>
  <si>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</si>
  <si>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</si>
  <si>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</si>
  <si>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</si>
  <si>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</si>
  <si>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</si>
  <si>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</si>
  <si>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</si>
  <si>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</si>
  <si>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</si>
  <si>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</si>
  <si>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</si>
  <si>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</si>
  <si>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</si>
  <si>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</si>
  <si>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</si>
  <si>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</si>
  <si>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</si>
  <si>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</si>
  <si>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</si>
  <si>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</si>
  <si>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</si>
  <si>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</si>
  <si>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</si>
  <si>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</si>
  <si>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</si>
  <si>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</si>
  <si>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</si>
  <si>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</si>
  <si>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</si>
  <si>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</si>
  <si>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</si>
  <si>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</si>
  <si>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</si>
  <si>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</si>
  <si>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</si>
  <si>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</si>
  <si>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</si>
  <si>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</si>
  <si>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</si>
  <si>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</si>
  <si>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</si>
  <si>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</si>
  <si>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</si>
  <si>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</si>
  <si>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</si>
  <si>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</si>
  <si>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</si>
  <si>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</si>
  <si>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</si>
  <si>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</si>
  <si>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</si>
  <si>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</si>
  <si>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</si>
  <si>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</si>
  <si>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</si>
  <si>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</si>
  <si>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</si>
  <si>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</si>
  <si>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</si>
  <si>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</si>
  <si>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</si>
  <si>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</si>
  <si>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</si>
  <si>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</si>
  <si>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</si>
  <si>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</si>
  <si>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</si>
  <si>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</si>
  <si>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</si>
  <si>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</si>
  <si>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</si>
  <si>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</si>
  <si>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</si>
  <si>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</si>
  <si>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</si>
  <si>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</si>
  <si>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</si>
  <si>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</si>
  <si>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</si>
  <si>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</si>
  <si>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</si>
  <si>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</si>
  <si>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</si>
  <si>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</si>
  <si>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</si>
  <si>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</si>
  <si>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</si>
  <si>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</si>
  <si>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</si>
  <si>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</si>
  <si>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</si>
  <si>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</si>
  <si>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</si>
  <si>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</si>
  <si>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</si>
  <si>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</si>
  <si>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</si>
  <si>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</si>
  <si>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</si>
  <si>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</si>
  <si>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</si>
  <si>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</si>
  <si>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</si>
  <si>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</si>
  <si>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</si>
  <si>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</si>
  <si>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</si>
  <si>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</si>
  <si>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</si>
  <si>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</si>
  <si>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</si>
  <si>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</si>
  <si>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</si>
  <si>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</si>
  <si>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</si>
  <si>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</si>
  <si>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</si>
  <si>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</si>
  <si>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</si>
  <si>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</si>
  <si>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</si>
  <si>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</si>
  <si>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</si>
  <si>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</si>
  <si>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</si>
  <si>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</si>
  <si>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</si>
  <si>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</si>
  <si>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</si>
  <si>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</si>
  <si>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</si>
  <si>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</si>
  <si>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</si>
  <si>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</si>
  <si>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</si>
  <si>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</si>
  <si>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</si>
  <si>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</si>
  <si>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</si>
  <si>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</si>
  <si>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</si>
  <si>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</si>
  <si>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</si>
  <si>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</si>
  <si>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</si>
  <si>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</si>
  <si>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</si>
  <si>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</si>
  <si>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</si>
  <si>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</si>
  <si>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</si>
  <si>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</si>
  <si>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</si>
  <si>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</si>
  <si>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</si>
  <si>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</si>
  <si>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</si>
  <si>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</si>
  <si>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</si>
  <si>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</si>
  <si>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</si>
  <si>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</si>
  <si>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</si>
  <si>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</si>
  <si>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</si>
  <si>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</si>
  <si>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</si>
  <si>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</si>
  <si>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</si>
  <si>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</si>
  <si>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</si>
  <si>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</si>
  <si>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</si>
  <si>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</si>
  <si>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</si>
  <si>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</si>
  <si>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</si>
  <si>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</si>
  <si>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</si>
  <si>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</si>
  <si>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</si>
  <si>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</si>
  <si>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</si>
  <si>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</si>
  <si>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</si>
  <si>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</si>
  <si>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</si>
  <si>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</si>
  <si>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</si>
  <si>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</si>
  <si>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</si>
  <si>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</si>
  <si>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</si>
  <si>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</si>
  <si>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</si>
  <si>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</si>
  <si>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</si>
  <si>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</si>
  <si>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</si>
  <si>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</si>
  <si>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</si>
  <si>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</si>
  <si>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</si>
  <si>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</si>
  <si>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</si>
  <si>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</si>
  <si>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</si>
  <si>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</si>
  <si>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</si>
  <si>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</si>
  <si>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</si>
  <si>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</si>
  <si>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</si>
  <si>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</si>
  <si>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</si>
  <si>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</si>
  <si>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</si>
  <si>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</si>
  <si>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</si>
  <si>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</si>
  <si>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</si>
  <si>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</si>
  <si>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</si>
  <si>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</si>
  <si>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</si>
  <si>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</si>
  <si>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</si>
  <si>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</si>
  <si>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</si>
  <si>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</si>
  <si>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</si>
  <si>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</si>
  <si>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</si>
  <si>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</si>
  <si>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</si>
  <si>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</si>
  <si>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</si>
  <si>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</si>
  <si>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</si>
  <si>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</si>
  <si>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</si>
  <si>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</si>
  <si>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</si>
  <si>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</si>
  <si>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</si>
  <si>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</si>
  <si>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</si>
  <si>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</si>
  <si>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</si>
  <si>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</si>
  <si>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</si>
  <si>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</si>
  <si>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</si>
  <si>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</si>
  <si>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</si>
  <si>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</si>
  <si>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</si>
  <si>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</si>
  <si>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</si>
  <si>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</si>
  <si>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</si>
  <si>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</si>
  <si>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</si>
  <si>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</si>
  <si>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</si>
  <si>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</si>
  <si>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</si>
  <si>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</si>
  <si>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</si>
  <si>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</si>
  <si>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</si>
  <si>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</si>
  <si>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</si>
  <si>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</si>
  <si>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</si>
  <si>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</si>
  <si>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</si>
  <si>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</si>
  <si>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</si>
  <si>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</si>
  <si>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</si>
  <si>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</si>
  <si>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</si>
  <si>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</si>
  <si>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</si>
  <si>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</si>
  <si>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</si>
  <si>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</si>
  <si>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</si>
  <si>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</si>
  <si>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</si>
  <si>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</si>
  <si>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</si>
  <si>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</si>
  <si>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</si>
  <si>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</si>
  <si>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</si>
  <si>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</si>
  <si>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</si>
  <si>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</si>
  <si>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</si>
  <si>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</si>
  <si>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</si>
  <si>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</si>
  <si>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</si>
  <si>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</si>
  <si>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</si>
  <si>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</si>
  <si>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</si>
  <si>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</si>
  <si>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</si>
  <si>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</si>
  <si>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</si>
  <si>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</si>
  <si>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</si>
  <si>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</si>
  <si>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</si>
  <si>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</si>
  <si>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</si>
  <si>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</si>
  <si>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</si>
  <si>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</si>
  <si>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</si>
  <si>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</si>
  <si>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</si>
  <si>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</si>
  <si>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</si>
  <si>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</si>
  <si>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</si>
  <si>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</si>
  <si>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</si>
  <si>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</si>
  <si>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</si>
  <si>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</si>
  <si>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</si>
  <si>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</si>
  <si>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</si>
  <si>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</si>
  <si>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</si>
  <si>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</si>
  <si>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</si>
  <si>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</si>
  <si>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</si>
  <si>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</si>
  <si>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</si>
  <si>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</si>
  <si>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</si>
  <si>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</si>
  <si>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</si>
  <si>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</si>
  <si>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</si>
  <si>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</si>
  <si>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</si>
  <si>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</si>
  <si>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</si>
  <si>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</si>
  <si>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</si>
  <si>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</si>
  <si>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</si>
  <si>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</si>
  <si>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</si>
  <si>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</si>
  <si>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</si>
  <si>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</si>
  <si>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</si>
  <si>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</si>
  <si>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</si>
  <si>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</si>
  <si>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</si>
  <si>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</si>
  <si>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</si>
  <si>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</si>
  <si>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</si>
  <si>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</si>
  <si>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</si>
  <si>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</si>
  <si>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</si>
  <si>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</si>
  <si>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</si>
  <si>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</si>
  <si>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</si>
  <si>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</si>
  <si>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</si>
  <si>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</si>
  <si>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</si>
  <si>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</si>
  <si>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</si>
  <si>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</si>
  <si>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</si>
  <si>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</si>
  <si>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</si>
  <si>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</si>
  <si>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</si>
  <si>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</si>
  <si>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</si>
  <si>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</si>
  <si>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</si>
  <si>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</si>
  <si>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</si>
  <si>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</si>
  <si>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</si>
  <si>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</si>
  <si>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</si>
  <si>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</si>
  <si>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</si>
  <si>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</si>
  <si>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</si>
  <si>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</si>
  <si>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</si>
  <si>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</si>
  <si>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</si>
  <si>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</si>
  <si>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</si>
  <si>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</si>
  <si>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</si>
  <si>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</si>
  <si>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</si>
  <si>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</si>
  <si>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</si>
  <si>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</si>
  <si>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</si>
  <si>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</si>
  <si>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</si>
  <si>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</si>
  <si>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</si>
  <si>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</si>
  <si>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</si>
  <si>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</si>
  <si>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</si>
  <si>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</si>
  <si>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</si>
  <si>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</si>
  <si>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</si>
  <si>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</si>
  <si>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</si>
  <si>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</si>
  <si>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</si>
  <si>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</si>
  <si>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</si>
  <si>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</si>
  <si>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</si>
  <si>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</si>
  <si>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</si>
  <si>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</si>
  <si>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</si>
  <si>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</si>
  <si>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</si>
  <si>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</si>
  <si>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</si>
  <si>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</si>
  <si>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</si>
  <si>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</si>
  <si>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</si>
  <si>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</si>
  <si>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</si>
  <si>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</si>
  <si>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</si>
  <si>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</si>
  <si>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</si>
  <si>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</si>
  <si>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</si>
  <si>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</si>
  <si>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</si>
  <si>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</si>
  <si>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</si>
  <si>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</si>
  <si>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</si>
  <si>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</si>
  <si>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</si>
  <si>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</si>
  <si>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</si>
  <si>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</si>
  <si>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</si>
  <si>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</si>
  <si>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</si>
  <si>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</si>
  <si>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</si>
  <si>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</si>
  <si>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</si>
  <si>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</si>
  <si>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</si>
  <si>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</si>
  <si>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</si>
  <si>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</si>
  <si>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</si>
  <si>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</si>
  <si>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</si>
  <si>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</si>
  <si>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</si>
  <si>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</si>
  <si>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</si>
  <si>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</si>
  <si>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</si>
  <si>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</si>
  <si>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</si>
  <si>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</si>
  <si>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</si>
  <si>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</si>
  <si>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</si>
  <si>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</si>
  <si>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</si>
  <si>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</si>
  <si>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</si>
  <si>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</si>
  <si>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</si>
  <si>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</si>
  <si>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</si>
  <si>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</si>
  <si>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</si>
  <si>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</si>
  <si>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</si>
  <si>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</si>
  <si>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</si>
  <si>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</si>
  <si>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</si>
  <si>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</si>
  <si>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</si>
  <si>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</si>
  <si>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</si>
  <si>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</si>
  <si>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</si>
  <si>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</si>
  <si>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</si>
  <si>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</si>
  <si>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</si>
  <si>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</si>
  <si>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</si>
  <si>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</si>
  <si>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</si>
  <si>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</si>
  <si>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</si>
  <si>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</si>
  <si>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</si>
  <si>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</si>
  <si>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</si>
  <si>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</si>
  <si>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</si>
  <si>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</si>
  <si>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</si>
  <si>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</si>
  <si>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</si>
  <si>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</si>
  <si>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</si>
  <si>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</si>
  <si>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</si>
  <si>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</si>
  <si>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</si>
  <si>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</si>
  <si>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</si>
  <si>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</si>
  <si>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</si>
  <si>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</si>
  <si>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</si>
  <si>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</si>
  <si>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</si>
  <si>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</si>
  <si>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</si>
  <si>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</si>
  <si>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</si>
  <si>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</si>
  <si>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</si>
  <si>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</si>
  <si>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</si>
  <si>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</si>
  <si>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</si>
  <si>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</si>
  <si>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</si>
  <si>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</si>
  <si>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</si>
  <si>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</si>
  <si>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</si>
  <si>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</si>
  <si>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</si>
  <si>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</si>
  <si>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</si>
  <si>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</si>
  <si>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</si>
  <si>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</si>
  <si>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</si>
  <si>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</si>
  <si>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</si>
  <si>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</si>
  <si>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</si>
  <si>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</si>
  <si>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</si>
  <si>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</si>
  <si>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</si>
  <si>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</si>
  <si>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</si>
  <si>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</si>
  <si>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</si>
  <si>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</si>
  <si>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</si>
  <si>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</si>
  <si>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</si>
  <si>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</si>
  <si>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</si>
  <si>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</si>
  <si>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</si>
  <si>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</si>
  <si>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</si>
  <si>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</si>
  <si>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</si>
  <si>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</si>
  <si>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</si>
  <si>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</si>
  <si>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</si>
  <si>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</si>
  <si>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</si>
  <si>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</si>
  <si>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</si>
  <si>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</si>
  <si>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</si>
  <si>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</si>
  <si>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</si>
  <si>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</si>
  <si>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</si>
  <si>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</si>
  <si>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</si>
  <si>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</si>
  <si>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</si>
  <si>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</si>
  <si>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</si>
  <si>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</si>
  <si>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</si>
  <si>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</si>
  <si>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</si>
  <si>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</si>
  <si>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</si>
  <si>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</si>
  <si>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</si>
  <si>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</si>
  <si>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</si>
  <si>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</si>
  <si>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</si>
  <si>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</si>
  <si>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</si>
  <si>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</si>
  <si>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</si>
  <si>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</si>
  <si>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</si>
  <si>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</si>
  <si>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</si>
  <si>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</si>
  <si>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</si>
  <si>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</si>
  <si>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</si>
  <si>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</si>
  <si>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</si>
  <si>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</si>
  <si>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</si>
  <si>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</si>
  <si>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</si>
  <si>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</si>
  <si>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</si>
  <si>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</si>
  <si>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</si>
  <si>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</si>
  <si>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</si>
  <si>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</si>
  <si>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</si>
  <si>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</si>
  <si>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</si>
  <si>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</si>
  <si>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</si>
  <si>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</si>
  <si>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</si>
  <si>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</si>
  <si>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</si>
  <si>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</si>
  <si>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</si>
  <si>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</si>
  <si>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</si>
  <si>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</si>
  <si>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</si>
  <si>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</si>
  <si>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</si>
  <si>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</si>
  <si>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</si>
  <si>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</si>
  <si>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</si>
  <si>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</si>
  <si>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</si>
  <si>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</si>
  <si>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</si>
  <si>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</si>
  <si>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</si>
  <si>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</si>
  <si>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</si>
  <si>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</si>
  <si>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</si>
  <si>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</si>
  <si>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</si>
  <si>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</si>
  <si>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</si>
  <si>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</si>
  <si>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</si>
  <si>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</si>
  <si>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</si>
  <si>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</si>
  <si>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</si>
  <si>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</si>
  <si>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</si>
  <si>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</si>
  <si>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</si>
  <si>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</si>
  <si>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</si>
  <si>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</si>
  <si>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</si>
  <si>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</si>
  <si>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</si>
  <si>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</si>
  <si>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</si>
  <si>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</si>
  <si>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</si>
  <si>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</si>
  <si>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</si>
  <si>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</si>
  <si>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</si>
  <si>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</si>
  <si>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</si>
  <si>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</si>
  <si>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</si>
  <si>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</si>
  <si>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</si>
  <si>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</si>
  <si>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</si>
  <si>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</si>
  <si>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</si>
  <si>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</si>
  <si>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</si>
  <si>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</si>
  <si>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</si>
  <si>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</si>
  <si>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</si>
  <si>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</si>
  <si>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</si>
  <si>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</si>
  <si>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</si>
  <si>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</si>
  <si>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</si>
  <si>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</si>
  <si>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</si>
  <si>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</si>
  <si>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</si>
  <si>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</si>
  <si>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</si>
  <si>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</si>
  <si>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</si>
  <si>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</si>
  <si>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</si>
  <si>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</si>
  <si>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</si>
  <si>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</si>
  <si>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</si>
  <si>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</si>
  <si>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</si>
  <si>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</si>
  <si>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</si>
  <si>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</si>
  <si>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</si>
  <si>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</si>
  <si>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</si>
  <si>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</si>
  <si>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</si>
  <si>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</si>
  <si>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</si>
  <si>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</si>
  <si>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</si>
  <si>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</si>
  <si>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</si>
  <si>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</si>
  <si>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</si>
  <si>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</si>
  <si>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</si>
  <si>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</si>
  <si>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</si>
  <si>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</si>
  <si>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</si>
  <si>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</si>
  <si>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</si>
  <si>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</si>
  <si>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</si>
  <si>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</si>
  <si>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</si>
  <si>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</si>
  <si>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</si>
  <si>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</si>
  <si>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</si>
  <si>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</si>
  <si>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</si>
  <si>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</si>
  <si>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</si>
  <si>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</si>
  <si>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</si>
  <si>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</si>
  <si>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</si>
  <si>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</si>
  <si>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</si>
  <si>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</si>
  <si>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</si>
  <si>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</si>
  <si>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</si>
  <si>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</si>
  <si>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</si>
  <si>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</si>
  <si>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</si>
  <si>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</si>
  <si>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</si>
  <si>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</si>
  <si>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</si>
  <si>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</si>
  <si>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</si>
  <si>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</si>
  <si>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</si>
  <si>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</si>
  <si>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</si>
  <si>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</si>
  <si>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</si>
  <si>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</si>
  <si>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</si>
  <si>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</si>
  <si>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</si>
  <si>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</si>
  <si>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</si>
  <si>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</si>
  <si>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</si>
  <si>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</si>
  <si>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</si>
  <si>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</si>
  <si>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</si>
  <si>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</si>
  <si>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</si>
  <si>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</si>
  <si>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</si>
  <si>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</si>
  <si>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</si>
  <si>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</si>
  <si>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</si>
  <si>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</si>
  <si>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</si>
  <si>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</si>
  <si>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</si>
  <si>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</si>
  <si>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</si>
  <si>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</si>
  <si>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</si>
  <si>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</si>
  <si>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</si>
  <si>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</si>
  <si>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</si>
  <si>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</si>
  <si>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</si>
  <si>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</si>
  <si>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</si>
  <si>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</si>
  <si>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</si>
  <si>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</si>
  <si>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</si>
  <si>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</si>
  <si>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</si>
  <si>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</si>
  <si>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</si>
  <si>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</si>
  <si>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</si>
  <si>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</si>
  <si>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</si>
  <si>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</si>
  <si>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</si>
  <si>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</si>
  <si>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</si>
  <si>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</si>
  <si>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</si>
  <si>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</si>
  <si>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</si>
  <si>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</si>
  <si>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</si>
  <si>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</si>
  <si>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</si>
  <si>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</si>
  <si>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</si>
  <si>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</si>
  <si>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</si>
  <si>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</si>
  <si>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</si>
  <si>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</si>
  <si>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</si>
  <si>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</si>
  <si>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</si>
  <si>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</si>
  <si>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</si>
  <si>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</si>
  <si>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</si>
  <si>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</si>
  <si>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</si>
  <si>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</si>
  <si>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</si>
  <si>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</si>
  <si>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</si>
  <si>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</si>
  <si>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</si>
  <si>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</si>
  <si>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</si>
  <si>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</si>
  <si>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</si>
  <si>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</si>
  <si>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</si>
  <si>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</si>
  <si>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</si>
  <si>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</si>
  <si>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</si>
  <si>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</si>
  <si>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</si>
  <si>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</si>
  <si>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</si>
  <si>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</si>
  <si>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</si>
  <si>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</si>
  <si>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</si>
  <si>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</si>
  <si>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</si>
  <si>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</si>
  <si>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</si>
  <si>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</si>
  <si>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</si>
  <si>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</si>
  <si>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</si>
  <si>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</si>
  <si>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</si>
  <si>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</si>
  <si>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</si>
  <si>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</si>
  <si>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</si>
  <si>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</si>
  <si>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</si>
  <si>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</si>
  <si>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</si>
  <si>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</si>
  <si>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</si>
  <si>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</si>
  <si>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</si>
  <si>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</si>
  <si>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</si>
  <si>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</si>
  <si>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</si>
  <si>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</si>
  <si>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</si>
  <si>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</si>
  <si>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</si>
  <si>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</si>
  <si>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</si>
  <si>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</si>
  <si>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</si>
  <si>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</si>
  <si>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</si>
  <si>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</si>
  <si>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</si>
  <si>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</si>
  <si>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</si>
  <si>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</si>
  <si>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</si>
  <si>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</si>
  <si>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</si>
  <si>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</si>
  <si>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</si>
  <si>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</si>
  <si>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</si>
  <si>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</si>
  <si>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</si>
  <si>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</si>
  <si>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</si>
  <si>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</si>
  <si>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</si>
  <si>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</si>
  <si>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</si>
  <si>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</si>
  <si>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</si>
  <si>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</si>
  <si>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</si>
  <si>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</si>
  <si>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</si>
  <si>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</si>
  <si>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</si>
  <si>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</si>
  <si>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</si>
  <si>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</si>
  <si>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</si>
  <si>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</si>
  <si>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</si>
  <si>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</si>
  <si>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</si>
  <si>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</si>
  <si>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</si>
  <si>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</si>
  <si>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</si>
  <si>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</si>
  <si>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</si>
  <si>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</si>
  <si>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</si>
  <si>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</si>
  <si>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</si>
  <si>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</si>
  <si>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</si>
  <si>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</si>
  <si>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</si>
  <si>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</si>
  <si>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</si>
  <si>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</si>
  <si>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</si>
  <si>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</si>
  <si>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</si>
  <si>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</si>
  <si>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</si>
  <si>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</si>
  <si>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</si>
  <si>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</si>
  <si>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</si>
  <si>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</si>
  <si>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</si>
  <si>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</si>
  <si>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</si>
  <si>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</si>
  <si>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</si>
  <si>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</si>
  <si>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</si>
  <si>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</si>
  <si>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</si>
  <si>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</si>
  <si>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</si>
  <si>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</si>
  <si>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</si>
  <si>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</si>
  <si>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</si>
  <si>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</si>
  <si>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</si>
  <si>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</si>
  <si>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</si>
  <si>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</si>
  <si>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</si>
  <si>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</si>
  <si>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</si>
  <si>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</si>
  <si>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</si>
  <si>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</si>
  <si>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</si>
  <si>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</si>
  <si>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</si>
  <si>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</si>
  <si>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</si>
  <si>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</si>
  <si>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</si>
  <si>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</si>
  <si>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</si>
  <si>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</si>
  <si>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</si>
  <si>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</si>
  <si>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</si>
  <si>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</si>
  <si>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</si>
  <si>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</si>
  <si>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</si>
  <si>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</si>
  <si>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</si>
  <si>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</si>
  <si>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</si>
  <si>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</si>
  <si>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</si>
  <si>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</si>
  <si>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</si>
  <si>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</si>
  <si>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</si>
  <si>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</si>
  <si>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</si>
  <si>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</si>
  <si>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</si>
  <si>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</si>
  <si>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</si>
  <si>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</si>
  <si>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</si>
  <si>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</si>
  <si>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</si>
  <si>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</si>
  <si>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</si>
  <si>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</si>
  <si>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</si>
  <si>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</si>
  <si>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</si>
  <si>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</si>
  <si>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</si>
  <si>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</si>
  <si>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</si>
  <si>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</si>
  <si>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</si>
  <si>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</si>
  <si>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</si>
  <si>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</si>
  <si>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</si>
  <si>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</si>
  <si>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</si>
  <si>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</si>
  <si>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</si>
  <si>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</si>
  <si>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</si>
  <si>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</si>
  <si>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</si>
  <si>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</si>
  <si>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</si>
  <si>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</si>
  <si>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</si>
  <si>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</si>
  <si>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</si>
  <si>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</si>
  <si>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</si>
  <si>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</si>
  <si>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</si>
  <si>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</si>
  <si>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</si>
  <si>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</si>
  <si>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</si>
  <si>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</si>
  <si>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</si>
  <si>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</si>
  <si>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</si>
  <si>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</si>
  <si>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</si>
  <si>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</si>
  <si>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</si>
  <si>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</si>
  <si>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</si>
  <si>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</si>
  <si>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</si>
  <si>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</si>
  <si>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</si>
  <si>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</si>
  <si>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</si>
  <si>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</si>
  <si>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</si>
  <si>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</si>
  <si>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</si>
  <si>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</si>
  <si>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</si>
  <si>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</si>
  <si>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</si>
  <si>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</si>
  <si>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</si>
  <si>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</si>
  <si>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</si>
  <si>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</si>
  <si>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</si>
  <si>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</si>
  <si>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</si>
  <si>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</si>
  <si>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</si>
  <si>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</si>
  <si>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</si>
  <si>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</si>
  <si>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</si>
  <si>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</si>
  <si>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</si>
  <si>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</si>
  <si>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</si>
  <si>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</si>
  <si>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</si>
  <si>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</si>
  <si>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</si>
  <si>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</si>
  <si>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</si>
  <si>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</si>
  <si>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</si>
  <si>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</si>
  <si>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</si>
  <si>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</si>
  <si>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</si>
  <si>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</si>
  <si>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</si>
  <si>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</si>
  <si>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</si>
  <si>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</si>
  <si>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</si>
  <si>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</si>
  <si>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</si>
  <si>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</si>
  <si>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</si>
  <si>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</si>
  <si>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</si>
  <si>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</si>
  <si>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</si>
  <si>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</si>
  <si>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</si>
  <si>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</si>
  <si>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</si>
  <si>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</si>
  <si>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</si>
  <si>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</si>
  <si>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</si>
  <si>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</si>
  <si>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</si>
  <si>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</si>
  <si>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</si>
  <si>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</si>
  <si>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</si>
  <si>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</si>
  <si>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</si>
  <si>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</si>
  <si>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</si>
  <si>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</si>
  <si>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</si>
  <si>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</si>
  <si>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</si>
  <si>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</si>
  <si>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</si>
  <si>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</si>
  <si>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</si>
  <si>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</si>
  <si>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</si>
  <si>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</si>
  <si>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</si>
  <si>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</si>
  <si>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</si>
  <si>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</si>
  <si>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</si>
  <si>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</si>
  <si>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</si>
  <si>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</si>
  <si>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</si>
  <si>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</si>
  <si>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</si>
  <si>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</si>
  <si>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</si>
  <si>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</si>
  <si>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</si>
  <si>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</si>
  <si>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</si>
  <si>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</si>
  <si>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</si>
  <si>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</si>
  <si>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</si>
  <si>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</si>
  <si>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</si>
  <si>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</si>
  <si>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</si>
  <si>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</si>
  <si>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</si>
  <si>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</si>
  <si>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</si>
  <si>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</si>
  <si>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</si>
  <si>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</si>
  <si>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</si>
  <si>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</si>
  <si>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</si>
  <si>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</si>
  <si>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</si>
  <si>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</si>
  <si>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</si>
  <si>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</si>
  <si>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</si>
  <si>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</si>
  <si>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</si>
  <si>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</si>
  <si>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</si>
  <si>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</si>
  <si>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</si>
  <si>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</si>
  <si>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</si>
  <si>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</si>
  <si>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</si>
  <si>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</si>
  <si>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</si>
  <si>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</si>
  <si>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</si>
  <si>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</si>
  <si>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</si>
  <si>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</si>
  <si>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</si>
  <si>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</si>
  <si>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</si>
  <si>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</si>
  <si>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</si>
  <si>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</si>
  <si>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</si>
  <si>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</si>
  <si>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</si>
  <si>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</si>
  <si>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</si>
  <si>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</si>
  <si>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</si>
  <si>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</si>
  <si>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</si>
  <si>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</si>
  <si>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</si>
  <si>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</si>
  <si>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</si>
  <si>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</si>
  <si>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</si>
  <si>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</si>
  <si>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</si>
  <si>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</si>
  <si>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</si>
  <si>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</si>
  <si>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</si>
  <si>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</si>
  <si>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</si>
  <si>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</si>
  <si>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</si>
  <si>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</si>
  <si>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</si>
  <si>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</si>
  <si>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</si>
  <si>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</si>
  <si>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</si>
  <si>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</si>
  <si>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</si>
  <si>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</si>
  <si>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</si>
  <si>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</si>
  <si>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</si>
  <si>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</si>
  <si>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</si>
  <si>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</si>
  <si>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</si>
  <si>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</si>
  <si>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</si>
  <si>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</si>
  <si>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</si>
  <si>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</si>
  <si>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</si>
  <si>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</si>
  <si>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</si>
  <si>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</si>
  <si>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</si>
  <si>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</si>
  <si>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</si>
  <si>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</si>
  <si>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</si>
  <si>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</si>
  <si>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</si>
  <si>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</si>
  <si>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</si>
  <si>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</si>
  <si>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</si>
  <si>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</si>
  <si>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</si>
  <si>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</si>
  <si>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</si>
  <si>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</si>
  <si>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</si>
  <si>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</si>
  <si>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</si>
  <si>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</si>
  <si>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</si>
  <si>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</si>
  <si>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</si>
  <si>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</si>
  <si>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</si>
  <si>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</si>
  <si>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</si>
  <si>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</si>
  <si>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</si>
  <si>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</si>
  <si>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</si>
  <si>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</si>
  <si>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</si>
  <si>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</si>
  <si>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</si>
  <si>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</si>
  <si>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</si>
  <si>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</si>
  <si>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</si>
  <si>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</si>
  <si>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</si>
  <si>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</si>
  <si>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</si>
  <si>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</si>
  <si>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</si>
  <si>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</si>
  <si>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</si>
  <si>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</si>
  <si>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</si>
  <si>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</si>
  <si>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</si>
  <si>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</si>
  <si>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</si>
  <si>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</si>
  <si>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</si>
  <si>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</si>
  <si>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</si>
  <si>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</si>
  <si>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</si>
  <si>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</si>
  <si>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</si>
  <si>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</si>
  <si>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</si>
  <si>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</si>
  <si>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</si>
  <si>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</si>
  <si>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</si>
  <si>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</si>
  <si>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</si>
  <si>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</si>
  <si>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</si>
  <si>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</si>
  <si>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</si>
  <si>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</si>
  <si>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</si>
  <si>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</si>
  <si>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</si>
  <si>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</si>
  <si>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</si>
  <si>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</si>
  <si>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</si>
  <si>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</si>
  <si>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</si>
  <si>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</si>
  <si>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</si>
  <si>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</si>
  <si>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</si>
  <si>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</si>
  <si>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</si>
  <si>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</si>
  <si>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</si>
  <si>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</si>
  <si>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</si>
  <si>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</si>
  <si>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</si>
  <si>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</si>
  <si>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</si>
  <si>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</si>
  <si>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</si>
  <si>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</si>
  <si>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</si>
  <si>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</si>
  <si>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</si>
  <si>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</si>
  <si>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</si>
  <si>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</si>
  <si>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</si>
  <si>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</si>
  <si>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</si>
  <si>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</si>
  <si>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</si>
  <si>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</si>
  <si>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</si>
  <si>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</si>
  <si>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</si>
  <si>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</si>
  <si>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</si>
  <si>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</si>
  <si>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</si>
  <si>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</si>
  <si>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</si>
  <si>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</si>
  <si>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</si>
  <si>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</si>
  <si>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</si>
  <si>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</si>
  <si>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</si>
  <si>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</si>
  <si>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</si>
  <si>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</si>
  <si>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</si>
  <si>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</si>
  <si>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</si>
  <si>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</si>
  <si>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</si>
  <si>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</si>
  <si>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</si>
  <si>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</si>
  <si>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</si>
  <si>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</si>
  <si>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</si>
  <si>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</si>
  <si>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</si>
  <si>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</si>
  <si>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</si>
  <si>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</si>
  <si>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</si>
  <si>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</si>
  <si>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</si>
  <si>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</si>
  <si>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</si>
  <si>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</si>
  <si>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</si>
  <si>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</si>
  <si>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</si>
  <si>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</si>
  <si>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</si>
  <si>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</si>
  <si>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</si>
  <si>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</si>
  <si>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</si>
  <si>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</si>
  <si>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</si>
  <si>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</si>
  <si>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</si>
  <si>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</si>
  <si>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</si>
  <si>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</si>
  <si>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</si>
  <si>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</si>
  <si>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</si>
  <si>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</si>
  <si>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</si>
  <si>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</si>
  <si>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</si>
  <si>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</si>
  <si>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</si>
  <si>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</si>
  <si>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</si>
  <si>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</si>
  <si>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</si>
  <si>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</si>
  <si>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</si>
  <si>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</si>
  <si>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</si>
  <si>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</si>
  <si>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</si>
  <si>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</si>
  <si>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</si>
  <si>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</si>
  <si>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</si>
  <si>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</si>
  <si>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</si>
  <si>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</si>
  <si>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</si>
  <si>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</si>
  <si>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</si>
  <si>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</si>
  <si>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</si>
  <si>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</si>
  <si>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</si>
  <si>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</si>
  <si>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</si>
  <si>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</si>
  <si>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</si>
  <si>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</si>
  <si>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</si>
  <si>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</si>
  <si>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</si>
  <si>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</si>
  <si>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</si>
  <si>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</si>
  <si>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</si>
  <si>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</si>
  <si>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</si>
  <si>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</si>
  <si>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</si>
  <si>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</si>
  <si>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</si>
  <si>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</si>
  <si>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</si>
  <si>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</si>
  <si>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</si>
  <si>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</si>
  <si>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</si>
  <si>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</si>
  <si>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</si>
  <si>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</si>
  <si>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</si>
  <si>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</si>
  <si>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</si>
  <si>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</si>
  <si>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</si>
  <si>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</si>
  <si>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</si>
  <si>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</si>
  <si>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</si>
  <si>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</si>
  <si>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</si>
  <si>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</si>
  <si>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</si>
  <si>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</si>
  <si>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</si>
  <si>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</si>
  <si>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</si>
  <si>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</si>
  <si>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</si>
  <si>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</si>
  <si>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</si>
  <si>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</si>
  <si>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</si>
  <si>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</si>
  <si>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</si>
  <si>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</si>
  <si>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</si>
  <si>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</si>
  <si>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</si>
  <si>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</si>
  <si>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</si>
  <si>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</si>
  <si>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</si>
  <si>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</si>
  <si>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</si>
  <si>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</si>
  <si>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</si>
  <si>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</si>
  <si>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</si>
  <si>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</si>
  <si>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</si>
  <si>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</si>
  <si>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</si>
  <si>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</si>
  <si>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</si>
  <si>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</si>
  <si>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</si>
  <si>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</si>
  <si>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</si>
  <si>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</si>
  <si>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</si>
  <si>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</si>
  <si>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</si>
  <si>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</si>
  <si>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</si>
  <si>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</si>
  <si>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</si>
  <si>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</si>
  <si>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</si>
  <si>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</si>
  <si>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</si>
  <si>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</si>
  <si>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</si>
  <si>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</si>
  <si>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</si>
  <si>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</si>
  <si>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</si>
  <si>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</si>
  <si>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</si>
  <si>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</si>
  <si>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</si>
  <si>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</si>
  <si>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</si>
  <si>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</si>
  <si>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</si>
  <si>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</si>
  <si>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</si>
  <si>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</si>
  <si>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</si>
  <si>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</si>
  <si>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</si>
  <si>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</si>
  <si>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</si>
  <si>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</si>
  <si>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</si>
  <si>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</si>
  <si>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</si>
  <si>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</si>
  <si>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</si>
  <si>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</si>
  <si>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</si>
  <si>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</si>
  <si>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</si>
  <si>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</si>
  <si>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</si>
  <si>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</si>
  <si>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</si>
  <si>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</si>
  <si>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</si>
  <si>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</si>
  <si>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</si>
  <si>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</si>
  <si>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</si>
  <si>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</si>
  <si>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</si>
  <si>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</si>
  <si>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</si>
  <si>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</si>
  <si>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</si>
  <si>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</si>
  <si>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</si>
  <si>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</si>
  <si>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</si>
  <si>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</si>
  <si>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</si>
  <si>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</si>
  <si>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</si>
  <si>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</si>
  <si>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</si>
  <si>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</si>
  <si>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</si>
  <si>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</si>
  <si>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</si>
  <si>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</si>
  <si>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</si>
  <si>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</si>
  <si>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</si>
  <si>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</si>
  <si>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</si>
  <si>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</si>
  <si>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</si>
  <si>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</si>
  <si>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</si>
  <si>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</si>
  <si>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</si>
  <si>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</si>
  <si>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</si>
  <si>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</si>
  <si>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</si>
  <si>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</si>
  <si>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</si>
  <si>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</si>
  <si>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</si>
  <si>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</si>
  <si>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</si>
  <si>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</si>
  <si>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</si>
  <si>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</si>
  <si>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</si>
  <si>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</si>
  <si>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</si>
  <si>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</si>
  <si>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</si>
  <si>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</si>
  <si>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</si>
  <si>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</si>
  <si>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</si>
  <si>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</si>
  <si>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</si>
  <si>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</si>
  <si>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</si>
  <si>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</si>
  <si>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</si>
  <si>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</si>
  <si>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</si>
  <si>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</si>
  <si>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</si>
  <si>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</si>
  <si>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</si>
  <si>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</si>
  <si>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</si>
  <si>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</si>
  <si>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</si>
  <si>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</si>
  <si>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</si>
  <si>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</si>
  <si>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</si>
  <si>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</si>
  <si>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</si>
  <si>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</si>
  <si>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</si>
  <si>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</si>
  <si>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</si>
  <si>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</si>
  <si>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</si>
  <si>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</si>
  <si>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</si>
  <si>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</si>
  <si>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</si>
  <si>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</si>
  <si>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</si>
  <si>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</si>
  <si>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</si>
  <si>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</si>
  <si>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</si>
  <si>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</si>
  <si>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</si>
  <si>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</si>
  <si>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</si>
  <si>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</si>
  <si>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</si>
  <si>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</si>
  <si>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</si>
  <si>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</si>
  <si>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</si>
  <si>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</si>
  <si>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</si>
  <si>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</si>
  <si>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</si>
  <si>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</si>
  <si>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</si>
  <si>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</si>
  <si>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</si>
  <si>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</si>
  <si>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</si>
  <si>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</si>
  <si>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</si>
  <si>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</si>
  <si>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</si>
  <si>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</si>
  <si>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</si>
  <si>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</si>
  <si>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</si>
  <si>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</si>
  <si>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</si>
  <si>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</si>
  <si>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</si>
  <si>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</si>
  <si>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</si>
  <si>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</si>
  <si>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</si>
  <si>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</si>
  <si>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</si>
  <si>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</si>
  <si>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</si>
  <si>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</si>
  <si>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</si>
  <si>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</si>
  <si>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</si>
  <si>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</si>
  <si>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</si>
  <si>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</si>
  <si>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</si>
  <si>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</si>
  <si>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</si>
  <si>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</si>
  <si>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</si>
  <si>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</si>
  <si>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</si>
  <si>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</si>
  <si>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</si>
  <si>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</si>
  <si>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</si>
  <si>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</si>
  <si>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</si>
  <si>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</si>
  <si>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</si>
  <si>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</si>
  <si>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</si>
  <si>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</si>
  <si>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</si>
  <si>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</si>
  <si>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</si>
  <si>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</si>
  <si>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</si>
  <si>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</si>
  <si>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</si>
  <si>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</si>
  <si>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</si>
  <si>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</si>
  <si>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</si>
  <si>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</si>
  <si>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</si>
  <si>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</si>
  <si>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</si>
  <si>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</si>
  <si>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</si>
  <si>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</si>
  <si>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</si>
  <si>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</si>
  <si>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</si>
  <si>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</si>
  <si>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</si>
  <si>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</si>
  <si>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</si>
  <si>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</si>
  <si>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</si>
  <si>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</si>
  <si>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</si>
  <si>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</si>
  <si>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</si>
  <si>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</si>
  <si>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</si>
  <si>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</si>
  <si>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</si>
  <si>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</si>
  <si>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</si>
  <si>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</si>
  <si>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</si>
  <si>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</si>
  <si>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</si>
  <si>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</si>
  <si>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</si>
  <si>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</si>
  <si>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</si>
  <si>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</si>
  <si>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</si>
  <si>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</si>
  <si>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</si>
  <si>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</si>
  <si>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</si>
  <si>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</si>
  <si>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</si>
  <si>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</si>
  <si>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</si>
  <si>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</si>
  <si>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</si>
  <si>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</si>
  <si>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</si>
  <si>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</si>
  <si>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</si>
  <si>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</si>
  <si>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</si>
  <si>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</si>
  <si>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</si>
  <si>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</si>
  <si>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</si>
  <si>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</si>
  <si>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</si>
  <si>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</si>
  <si>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</si>
  <si>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</si>
  <si>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</si>
  <si>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</si>
  <si>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</si>
  <si>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</si>
  <si>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</si>
  <si>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</si>
  <si>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</si>
  <si>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</si>
  <si>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</si>
  <si>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</si>
  <si>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</si>
  <si>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</si>
  <si>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</si>
  <si>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</si>
  <si>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</si>
  <si>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</si>
  <si>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</si>
  <si>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</si>
  <si>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</si>
  <si>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</si>
  <si>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</si>
  <si>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</si>
  <si>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</si>
  <si>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</si>
  <si>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</si>
  <si>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</si>
  <si>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</si>
  <si>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</si>
  <si>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</si>
  <si>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</si>
  <si>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</si>
  <si>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</si>
  <si>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</si>
  <si>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</si>
  <si>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</si>
  <si>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</si>
  <si>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</si>
  <si>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</si>
  <si>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</si>
  <si>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</si>
  <si>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</si>
  <si>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</si>
  <si>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</si>
  <si>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</si>
  <si>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</si>
  <si>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</si>
  <si>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</si>
  <si>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</si>
  <si>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</si>
  <si>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</si>
  <si>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</si>
  <si>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</si>
  <si>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</si>
  <si>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</si>
  <si>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</si>
  <si>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</si>
  <si>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</si>
  <si>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</si>
  <si>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</si>
  <si>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</si>
  <si>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</si>
  <si>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</si>
  <si>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</si>
  <si>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</si>
  <si>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</si>
  <si>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</si>
  <si>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</si>
  <si>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</si>
  <si>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</si>
  <si>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</si>
  <si>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</si>
  <si>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</si>
  <si>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</si>
  <si>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</si>
  <si>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</si>
  <si>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</si>
  <si>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</si>
  <si>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</si>
  <si>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</si>
  <si>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</si>
  <si>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</si>
  <si>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</si>
  <si>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</si>
  <si>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</si>
  <si>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</si>
  <si>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</si>
  <si>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</si>
  <si>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</si>
  <si>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</si>
  <si>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</si>
  <si>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</si>
  <si>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</si>
  <si>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</si>
  <si>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</si>
  <si>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</si>
  <si>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</si>
  <si>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</si>
  <si>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</si>
  <si>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</si>
  <si>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</si>
  <si>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</si>
  <si>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</si>
  <si>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</si>
  <si>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</si>
  <si>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</si>
  <si>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</si>
  <si>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</si>
  <si>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</si>
  <si>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</si>
  <si>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</si>
  <si>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</si>
  <si>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</si>
  <si>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</si>
  <si>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</si>
  <si>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</si>
  <si>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</si>
  <si>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</si>
  <si>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</si>
  <si>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</si>
  <si>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</si>
  <si>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</si>
  <si>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</si>
  <si>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</si>
  <si>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</si>
  <si>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</si>
  <si>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</si>
  <si>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</si>
  <si>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</si>
  <si>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</si>
  <si>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</si>
  <si>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</si>
  <si>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</si>
  <si>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</si>
  <si>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</si>
  <si>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</si>
  <si>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</si>
  <si>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</si>
  <si>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</si>
  <si>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</si>
  <si>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</si>
  <si>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</si>
  <si>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</si>
  <si>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</si>
  <si>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</si>
  <si>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</si>
  <si>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</si>
  <si>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</si>
  <si>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</si>
  <si>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</si>
  <si>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</si>
  <si>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</si>
  <si>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</si>
  <si>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</si>
  <si>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</si>
  <si>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</si>
  <si>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</si>
  <si>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</si>
  <si>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</si>
  <si>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</si>
  <si>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</si>
  <si>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</si>
  <si>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</si>
  <si>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</si>
  <si>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</si>
  <si>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</si>
  <si>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</si>
  <si>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</si>
  <si>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</si>
  <si>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</si>
  <si>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</si>
  <si>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</si>
  <si>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</si>
  <si>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</si>
  <si>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</si>
  <si>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</si>
  <si>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</si>
  <si>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</si>
  <si>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</si>
  <si>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</si>
  <si>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</si>
  <si>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</si>
  <si>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</si>
  <si>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</si>
  <si>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</si>
  <si>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</si>
  <si>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</si>
  <si>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</si>
  <si>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</si>
  <si>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</si>
  <si>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</si>
  <si>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</si>
  <si>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</si>
  <si>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</si>
  <si>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</si>
  <si>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</si>
  <si>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</si>
  <si>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</si>
  <si>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</si>
  <si>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</si>
  <si>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</si>
  <si>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</si>
  <si>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</si>
  <si>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</si>
  <si>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</si>
  <si>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</si>
  <si>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</si>
  <si>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</si>
  <si>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</si>
  <si>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</si>
  <si>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</si>
  <si>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</si>
  <si>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</si>
  <si>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</si>
  <si>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</si>
  <si>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</si>
  <si>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</si>
  <si>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</si>
  <si>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</si>
  <si>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</si>
  <si>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</si>
  <si>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</si>
  <si>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</si>
  <si>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</si>
  <si>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</si>
  <si>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</si>
  <si>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</si>
  <si>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</si>
  <si>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</si>
  <si>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</si>
  <si>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</si>
  <si>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</si>
  <si>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</si>
  <si>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</si>
  <si>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</si>
  <si>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</si>
  <si>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</si>
  <si>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</si>
  <si>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</si>
  <si>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</si>
  <si>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</si>
  <si>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</si>
  <si>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</si>
  <si>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</si>
  <si>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</si>
  <si>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</si>
  <si>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</si>
  <si>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</si>
  <si>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</si>
  <si>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</si>
  <si>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</si>
  <si>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</si>
  <si>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</si>
  <si>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</si>
  <si>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</si>
  <si>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</si>
  <si>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</si>
  <si>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</si>
  <si>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</si>
  <si>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</si>
  <si>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</si>
  <si>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</si>
  <si>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</si>
  <si>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</si>
  <si>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</si>
  <si>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</si>
  <si>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</si>
  <si>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</si>
  <si>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</si>
  <si>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</si>
  <si>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</si>
  <si>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</si>
  <si>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</si>
  <si>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</si>
  <si>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</si>
  <si>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</si>
  <si>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</si>
  <si>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</si>
  <si>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</si>
  <si>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</si>
  <si>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</si>
  <si>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</si>
  <si>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</si>
  <si>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</si>
  <si>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</si>
  <si>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</si>
  <si>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</si>
  <si>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</si>
  <si>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</si>
  <si>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</si>
  <si>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</si>
  <si>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</si>
  <si>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</si>
  <si>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</si>
  <si>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</si>
  <si>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</si>
  <si>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</si>
  <si>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</si>
  <si>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</si>
  <si>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</si>
  <si>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</si>
  <si>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</si>
  <si>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</si>
  <si>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</si>
  <si>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</si>
  <si>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</si>
  <si>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</si>
  <si>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</si>
  <si>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</si>
  <si>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</si>
  <si>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</si>
  <si>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</si>
  <si>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</si>
  <si>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</si>
  <si>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</si>
  <si>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</si>
  <si>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</si>
  <si>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</si>
  <si>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</si>
  <si>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</si>
  <si>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</si>
  <si>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</si>
  <si>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</si>
  <si>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</si>
  <si>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</si>
  <si>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</si>
  <si>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</si>
  <si>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</si>
  <si>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</si>
  <si>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</si>
  <si>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</si>
  <si>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</si>
  <si>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</si>
  <si>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</si>
  <si>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</si>
  <si>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</si>
  <si>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</si>
  <si>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</si>
  <si>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</si>
  <si>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</si>
  <si>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</si>
  <si>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</si>
  <si>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</si>
  <si>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</si>
  <si>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</si>
  <si>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</si>
  <si>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</si>
  <si>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</si>
  <si>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</si>
  <si>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</si>
  <si>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</si>
  <si>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</si>
  <si>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</si>
  <si>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</si>
  <si>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</si>
  <si>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</si>
  <si>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</si>
  <si>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</si>
  <si>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</si>
  <si>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</si>
  <si>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</si>
  <si>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</si>
  <si>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</si>
  <si>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</si>
  <si>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</si>
  <si>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</si>
  <si>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</si>
  <si>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</si>
  <si>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</si>
  <si>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</si>
  <si>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</si>
  <si>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</si>
  <si>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</si>
  <si>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</si>
  <si>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</si>
  <si>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</si>
  <si>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</si>
  <si>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</si>
  <si>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</si>
  <si>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</si>
  <si>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</si>
  <si>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</si>
  <si>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</si>
  <si>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</si>
  <si>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</si>
  <si>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</si>
  <si>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</si>
  <si>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</si>
  <si>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</si>
  <si>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</si>
  <si>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</si>
  <si>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</si>
  <si>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</si>
  <si>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</si>
  <si>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</si>
  <si>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</si>
  <si>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</si>
  <si>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</si>
  <si>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</si>
  <si>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</si>
  <si>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</si>
  <si>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</si>
  <si>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</si>
  <si>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</si>
  <si>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</si>
  <si>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</si>
  <si>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</si>
  <si>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</si>
  <si>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</si>
  <si>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</si>
  <si>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</si>
  <si>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</si>
  <si>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</si>
  <si>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</si>
  <si>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</si>
  <si>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</si>
  <si>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</si>
  <si>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</si>
  <si>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</si>
  <si>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</si>
  <si>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</si>
  <si>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</si>
  <si>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</si>
  <si>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</si>
  <si>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</si>
  <si>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</si>
  <si>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</si>
  <si>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</si>
  <si>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</si>
  <si>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</si>
  <si>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</si>
  <si>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</si>
  <si>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</si>
  <si>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</si>
  <si>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</si>
  <si>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</si>
  <si>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</si>
  <si>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</si>
  <si>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</si>
  <si>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</si>
  <si>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</si>
  <si>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</si>
  <si>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</si>
  <si>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</si>
  <si>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</si>
  <si>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</si>
  <si>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</si>
  <si>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</si>
  <si>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</si>
  <si>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</si>
  <si>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</si>
  <si>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</si>
  <si>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</si>
  <si>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</si>
  <si>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</si>
  <si>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</si>
  <si>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</si>
  <si>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</si>
  <si>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</si>
  <si>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</si>
  <si>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</si>
  <si>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</si>
  <si>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</si>
  <si>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</si>
  <si>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</si>
  <si>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</si>
  <si>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</si>
  <si>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</si>
  <si>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</si>
  <si>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</si>
  <si>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</si>
  <si>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</si>
  <si>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</si>
  <si>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</si>
  <si>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</si>
  <si>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</si>
  <si>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</si>
  <si>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</si>
  <si>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</si>
  <si>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</si>
  <si>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</si>
  <si>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</si>
  <si>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</si>
  <si>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</si>
  <si>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</si>
  <si>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</si>
  <si>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</si>
  <si>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</si>
  <si>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</si>
  <si>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</si>
  <si>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</si>
  <si>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</si>
  <si>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</si>
  <si>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</si>
  <si>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</si>
  <si>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</si>
  <si>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</si>
  <si>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</si>
  <si>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</si>
  <si>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</si>
  <si>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</si>
  <si>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</si>
  <si>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</si>
  <si>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</si>
  <si>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</si>
  <si>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</si>
  <si>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</si>
  <si>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</si>
  <si>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</si>
  <si>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</si>
  <si>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</si>
  <si>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</si>
  <si>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</si>
  <si>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</si>
  <si>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</si>
  <si>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</si>
  <si>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</si>
  <si>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</si>
  <si>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</si>
  <si>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</si>
  <si>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</si>
  <si>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</si>
  <si>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</si>
  <si>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</si>
  <si>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</si>
  <si>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</si>
  <si>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</si>
  <si>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</si>
  <si>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</si>
  <si>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</si>
  <si>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</si>
  <si>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</si>
  <si>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</si>
  <si>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</si>
  <si>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</si>
  <si>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</si>
  <si>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</si>
  <si>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</si>
  <si>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</si>
  <si>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</si>
  <si>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</si>
  <si>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</si>
  <si>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</si>
  <si>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</si>
  <si>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</si>
  <si>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</si>
  <si>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</si>
  <si>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</si>
  <si>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</si>
  <si>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</si>
  <si>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</si>
  <si>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</si>
  <si>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</si>
  <si>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</si>
  <si>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</si>
  <si>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</si>
  <si>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</si>
  <si>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</si>
  <si>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</si>
  <si>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</si>
  <si>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</si>
  <si>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</si>
  <si>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</si>
  <si>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</si>
  <si>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</si>
  <si>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</si>
  <si>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</si>
  <si>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</si>
  <si>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</si>
  <si>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</si>
  <si>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</si>
  <si>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</si>
  <si>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</si>
  <si>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</si>
  <si>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</si>
  <si>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</si>
  <si>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</si>
  <si>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</si>
  <si>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</si>
  <si>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</si>
  <si>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</si>
  <si>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</si>
  <si>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</si>
  <si>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</si>
  <si>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</si>
  <si>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</si>
  <si>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</si>
  <si>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</si>
  <si>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</si>
  <si>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</si>
  <si>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</si>
  <si>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</si>
  <si>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</si>
  <si>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</si>
  <si>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</si>
  <si>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</si>
  <si>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</si>
  <si>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</si>
  <si>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</si>
  <si>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</si>
  <si>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</si>
  <si>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</si>
  <si>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</si>
  <si>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</si>
  <si>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</si>
  <si>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</si>
  <si>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</si>
  <si>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</si>
  <si>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</si>
  <si>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</si>
  <si>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</si>
  <si>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</si>
  <si>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</si>
  <si>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</si>
  <si>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</si>
  <si>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</si>
  <si>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</si>
  <si>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</si>
  <si>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</si>
  <si>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</si>
  <si>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</si>
  <si>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</si>
  <si>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</si>
  <si>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</si>
  <si>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</si>
  <si>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</si>
  <si>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</si>
  <si>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</si>
  <si>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</si>
  <si>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</si>
  <si>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</si>
  <si>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</si>
  <si>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</si>
  <si>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</si>
  <si>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</si>
  <si>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</si>
  <si>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</si>
  <si>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</si>
  <si>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</si>
  <si>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</si>
  <si>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</si>
  <si>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</si>
  <si>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</si>
  <si>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</si>
  <si>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</si>
  <si>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</si>
  <si>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</si>
  <si>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</si>
  <si>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</si>
  <si>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</si>
  <si>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</si>
  <si>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</si>
  <si>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</si>
  <si>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</si>
  <si>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</si>
  <si>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</si>
  <si>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</si>
  <si>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</si>
  <si>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</si>
  <si>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</si>
  <si>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</si>
  <si>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</si>
  <si>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</si>
  <si>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</si>
  <si>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</si>
  <si>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</si>
  <si>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</si>
  <si>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</si>
  <si>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</si>
  <si>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</si>
  <si>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</si>
  <si>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</si>
  <si>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</si>
  <si>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</si>
  <si>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</si>
  <si>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</si>
  <si>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</si>
  <si>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</si>
  <si>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</si>
  <si>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</si>
  <si>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</si>
  <si>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</si>
  <si>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</si>
  <si>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</si>
  <si>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</si>
  <si>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</si>
  <si>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</si>
  <si>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</si>
  <si>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</si>
  <si>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</si>
  <si>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</si>
  <si>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</si>
  <si>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</si>
  <si>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</si>
  <si>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</si>
  <si>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</si>
  <si>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</si>
  <si>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</si>
  <si>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</si>
  <si>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</si>
  <si>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</si>
  <si>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</si>
  <si>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</si>
  <si>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</si>
  <si>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</si>
  <si>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</si>
  <si>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</si>
  <si>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</si>
  <si>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</si>
  <si>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</si>
  <si>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</si>
  <si>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</si>
  <si>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</si>
  <si>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</si>
  <si>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</si>
  <si>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</si>
  <si>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</si>
  <si>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</si>
  <si>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</si>
  <si>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</si>
  <si>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</si>
  <si>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</si>
  <si>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</si>
  <si>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</si>
  <si>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</si>
  <si>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</si>
  <si>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</si>
  <si>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</si>
  <si>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</si>
  <si>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</si>
  <si>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</si>
  <si>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</si>
  <si>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</si>
  <si>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</si>
  <si>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</si>
  <si>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</si>
  <si>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</si>
  <si>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</si>
  <si>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</si>
  <si>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</si>
  <si>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</si>
  <si>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</si>
  <si>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</si>
  <si>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</si>
  <si>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</si>
  <si>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</si>
  <si>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</si>
  <si>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</si>
  <si>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</si>
  <si>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</si>
  <si>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</si>
  <si>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</si>
  <si>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</si>
  <si>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</si>
  <si>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</si>
  <si>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</si>
  <si>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</si>
  <si>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</si>
  <si>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</si>
  <si>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</si>
  <si>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</si>
  <si>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</si>
  <si>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</si>
  <si>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</si>
  <si>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</si>
  <si>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</si>
  <si>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</si>
  <si>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</si>
  <si>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</si>
  <si>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</si>
  <si>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</si>
  <si>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</si>
  <si>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</si>
  <si>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</si>
  <si>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</si>
  <si>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</si>
  <si>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</si>
  <si>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</si>
  <si>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</si>
  <si>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</si>
  <si>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</si>
  <si>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</si>
  <si>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</si>
  <si>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</si>
  <si>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</si>
  <si>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</si>
  <si>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</si>
  <si>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</si>
  <si>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</si>
  <si>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</si>
  <si>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</si>
  <si>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</si>
  <si>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</si>
  <si>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</si>
  <si>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</si>
  <si>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</si>
  <si>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</si>
  <si>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</si>
  <si>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</si>
  <si>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</si>
  <si>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</si>
  <si>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</si>
  <si>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</si>
  <si>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</si>
  <si>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</si>
  <si>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</si>
  <si>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</si>
  <si>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</si>
  <si>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</si>
  <si>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</si>
  <si>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</si>
  <si>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</si>
  <si>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</si>
  <si>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</si>
  <si>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</si>
  <si>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</si>
  <si>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</si>
  <si>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</si>
  <si>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</si>
  <si>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</si>
  <si>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</si>
  <si>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</si>
  <si>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</si>
  <si>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</si>
  <si>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</si>
  <si>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</si>
  <si>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</si>
  <si>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</si>
  <si>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</si>
  <si>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</si>
  <si>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</si>
  <si>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</si>
  <si>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</si>
  <si>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</si>
  <si>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</si>
  <si>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</si>
  <si>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</si>
  <si>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</si>
  <si>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</si>
  <si>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</si>
  <si>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</si>
  <si>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</si>
  <si>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</si>
  <si>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</si>
  <si>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</si>
  <si>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</si>
  <si>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</si>
  <si>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</si>
  <si>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</si>
  <si>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</si>
  <si>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</si>
  <si>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</si>
  <si>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</si>
  <si>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</si>
  <si>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</si>
  <si>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</si>
  <si>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</si>
  <si>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</si>
  <si>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</si>
  <si>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</si>
  <si>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</si>
  <si>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</si>
  <si>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</si>
  <si>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</si>
  <si>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</si>
  <si>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</si>
  <si>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</si>
  <si>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</si>
  <si>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</si>
  <si>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</si>
  <si>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</si>
  <si>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</si>
  <si>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</si>
  <si>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</si>
  <si>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</si>
  <si>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</si>
  <si>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</si>
  <si>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</si>
  <si>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</si>
  <si>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</si>
  <si>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</si>
  <si>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</si>
  <si>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</si>
  <si>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</si>
  <si>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</si>
  <si>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</si>
  <si>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</si>
  <si>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</si>
  <si>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</si>
  <si>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</si>
  <si>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</si>
  <si>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</si>
  <si>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</si>
  <si>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</si>
  <si>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</si>
  <si>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</si>
  <si>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</si>
  <si>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</si>
  <si>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</si>
  <si>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</si>
  <si>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</si>
  <si>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</si>
  <si>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</si>
  <si>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</si>
  <si>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</si>
  <si>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</si>
  <si>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</si>
  <si>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</si>
  <si>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</si>
  <si>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</si>
  <si>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</si>
  <si>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</si>
  <si>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</si>
  <si>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</si>
  <si>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</si>
  <si>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</si>
  <si>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</si>
  <si>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</si>
  <si>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</si>
  <si>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</si>
  <si>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</si>
  <si>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</si>
  <si>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</si>
  <si>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</si>
  <si>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</si>
  <si>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</si>
  <si>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</si>
  <si>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</si>
  <si>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</si>
  <si>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</si>
  <si>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</si>
  <si>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</si>
  <si>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</si>
  <si>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</si>
  <si>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</si>
  <si>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</si>
  <si>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</si>
  <si>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</si>
  <si>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</si>
  <si>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</si>
  <si>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</si>
  <si>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</si>
  <si>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</si>
  <si>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</si>
  <si>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</si>
  <si>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</si>
  <si>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</si>
  <si>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</si>
  <si>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</si>
  <si>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</si>
  <si>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</si>
  <si>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</si>
  <si>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</si>
  <si>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</si>
  <si>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</si>
  <si>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</si>
  <si>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</si>
  <si>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</si>
  <si>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</si>
  <si>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</si>
  <si>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</si>
  <si>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</si>
  <si>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</si>
  <si>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</si>
  <si>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</si>
  <si>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</si>
  <si>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</si>
  <si>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</si>
  <si>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</si>
  <si>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</si>
  <si>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</si>
  <si>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</si>
  <si>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</si>
  <si>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</si>
  <si>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</si>
  <si>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</si>
  <si>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</si>
  <si>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</si>
  <si>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</si>
  <si>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</si>
  <si>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</si>
  <si>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</si>
  <si>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</si>
  <si>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</si>
  <si>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</si>
  <si>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</si>
  <si>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</si>
  <si>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</si>
  <si>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</si>
  <si>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</si>
  <si>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</si>
  <si>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</si>
  <si>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</si>
  <si>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</si>
  <si>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</si>
  <si>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</si>
  <si>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</si>
  <si>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</si>
  <si>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</si>
  <si>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</si>
  <si>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</si>
  <si>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</si>
  <si>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</si>
  <si>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</si>
  <si>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</si>
  <si>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</si>
  <si>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</si>
  <si>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</si>
  <si>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</si>
  <si>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</si>
  <si>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</si>
  <si>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</si>
  <si>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</si>
  <si>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</si>
  <si>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</si>
  <si>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</si>
  <si>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</si>
  <si>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</si>
  <si>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</si>
  <si>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</si>
  <si>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</si>
  <si>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</si>
  <si>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</si>
  <si>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</si>
  <si>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</si>
  <si>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</si>
  <si>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</si>
  <si>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</si>
  <si>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</si>
  <si>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</si>
  <si>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</si>
  <si>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</si>
  <si>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</si>
  <si>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</si>
  <si>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</si>
  <si>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</si>
  <si>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</si>
  <si>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</si>
  <si>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</si>
  <si>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</si>
  <si>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</si>
  <si>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</si>
  <si>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</si>
  <si>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</si>
  <si>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</si>
  <si>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</si>
  <si>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</si>
  <si>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</si>
  <si>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</si>
  <si>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</si>
  <si>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</si>
  <si>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</si>
  <si>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</si>
  <si>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</si>
  <si>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</si>
  <si>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</si>
  <si>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</si>
  <si>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</si>
  <si>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</si>
  <si>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</si>
  <si>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</si>
  <si>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</si>
  <si>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</si>
  <si>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</si>
  <si>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</si>
  <si>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</si>
  <si>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</si>
  <si>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</si>
  <si>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</si>
  <si>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</si>
  <si>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</si>
  <si>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</si>
  <si>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</si>
  <si>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</si>
  <si>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</si>
  <si>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</si>
  <si>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</si>
  <si>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</si>
  <si>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</si>
  <si>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</si>
  <si>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</si>
  <si>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</si>
  <si>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</si>
  <si>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</si>
  <si>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</si>
  <si>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</si>
  <si>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</si>
  <si>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</si>
  <si>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</si>
  <si>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</si>
  <si>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</si>
  <si>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</si>
  <si>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</si>
  <si>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</si>
  <si>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</si>
  <si>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</si>
  <si>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</si>
  <si>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</si>
  <si>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</si>
  <si>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</si>
  <si>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</si>
  <si>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</si>
  <si>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</si>
  <si>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</si>
  <si>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</si>
  <si>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</si>
  <si>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</si>
  <si>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</si>
  <si>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</si>
  <si>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</si>
  <si>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</si>
  <si>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</si>
  <si>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</si>
  <si>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</si>
  <si>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</si>
  <si>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</si>
  <si>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</si>
  <si>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</si>
  <si>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</si>
  <si>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</si>
  <si>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</si>
  <si>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</si>
  <si>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</si>
  <si>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</si>
  <si>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</si>
  <si>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</si>
  <si>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</si>
  <si>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</si>
  <si>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</si>
  <si>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</si>
  <si>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</si>
  <si>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</si>
  <si>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</si>
  <si>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</si>
  <si>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</si>
  <si>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</si>
  <si>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</si>
  <si>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</si>
  <si>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</si>
  <si>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</si>
  <si>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</si>
  <si>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</si>
  <si>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</si>
  <si>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</si>
  <si>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</si>
  <si>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</si>
  <si>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</si>
  <si>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</si>
  <si>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</si>
  <si>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</si>
  <si>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</si>
  <si>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</si>
  <si>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</si>
  <si>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</si>
  <si>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</si>
  <si>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</si>
  <si>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</si>
  <si>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</si>
  <si>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</si>
  <si>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</si>
  <si>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</si>
  <si>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</si>
  <si>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</si>
  <si>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</si>
  <si>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</si>
  <si>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</si>
  <si>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</si>
  <si>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</si>
  <si>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</si>
  <si>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</si>
  <si>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</si>
  <si>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</si>
  <si>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</si>
  <si>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</si>
  <si>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</si>
  <si>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</si>
  <si>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</si>
  <si>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</si>
  <si>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</si>
  <si>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</si>
  <si>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</si>
  <si>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</si>
  <si>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</si>
  <si>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</si>
  <si>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</si>
  <si>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</si>
  <si>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</si>
  <si>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</si>
  <si>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</si>
  <si>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</si>
  <si>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</si>
  <si>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</si>
  <si>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</si>
  <si>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</si>
  <si>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</si>
  <si>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</si>
  <si>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</si>
  <si>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</si>
  <si>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</si>
  <si>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</si>
  <si>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</si>
  <si>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</si>
  <si>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</si>
  <si>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</si>
  <si>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</si>
  <si>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</si>
  <si>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</si>
  <si>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</si>
  <si>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</si>
  <si>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</si>
  <si>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</si>
  <si>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</si>
  <si>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</si>
  <si>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</si>
  <si>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</si>
  <si>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</si>
  <si>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</si>
  <si>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</si>
  <si>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</si>
  <si>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</si>
  <si>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</si>
  <si>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</si>
  <si>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</si>
  <si>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</si>
  <si>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</si>
  <si>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</si>
  <si>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</si>
  <si>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</si>
  <si>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</si>
  <si>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</si>
  <si>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</si>
  <si>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</si>
  <si>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</si>
  <si>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</si>
  <si>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</si>
  <si>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</si>
  <si>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</si>
  <si>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</si>
  <si>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</si>
  <si>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</si>
  <si>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</si>
  <si>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</si>
  <si>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</si>
  <si>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</si>
  <si>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</si>
  <si>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</si>
  <si>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</si>
  <si>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</si>
  <si>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</si>
  <si>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</si>
  <si>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</si>
  <si>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</si>
  <si>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</si>
  <si>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</si>
  <si>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</si>
  <si>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</si>
  <si>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</si>
  <si>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</si>
  <si>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</si>
  <si>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</si>
  <si>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</si>
  <si>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</si>
  <si>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</si>
  <si>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</si>
  <si>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</si>
  <si>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</si>
  <si>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</si>
  <si>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</si>
  <si>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</si>
  <si>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</si>
  <si>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</si>
  <si>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</si>
  <si>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</si>
  <si>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</si>
  <si>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</si>
  <si>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</si>
  <si>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</si>
  <si>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</si>
  <si>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</si>
  <si>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</si>
  <si>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</si>
  <si>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</si>
  <si>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</si>
  <si>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</si>
  <si>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</si>
  <si>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</si>
  <si>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</si>
  <si>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</si>
  <si>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</si>
  <si>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</si>
  <si>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</si>
  <si>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</si>
  <si>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</si>
  <si>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</si>
  <si>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</si>
  <si>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</si>
  <si>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</si>
  <si>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</si>
  <si>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</si>
  <si>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</si>
  <si>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</si>
  <si>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</si>
  <si>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</si>
  <si>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</si>
  <si>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</si>
  <si>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</si>
  <si>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</si>
  <si>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</si>
  <si>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</si>
  <si>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</si>
  <si>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</si>
  <si>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</si>
  <si>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</si>
  <si>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</si>
  <si>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</si>
  <si>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</si>
  <si>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</si>
  <si>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</si>
  <si>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</si>
  <si>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</si>
  <si>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</si>
  <si>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</si>
  <si>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</si>
  <si>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</si>
  <si>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</si>
  <si>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</si>
  <si>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</si>
  <si>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</si>
  <si>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</si>
  <si>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</si>
  <si>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</si>
  <si>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</si>
  <si>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</si>
  <si>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</si>
  <si>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</si>
  <si>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</si>
  <si>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</si>
  <si>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</si>
  <si>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</si>
  <si>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</si>
  <si>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</si>
  <si>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</si>
  <si>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</si>
  <si>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</si>
  <si>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</si>
  <si>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</si>
  <si>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</si>
  <si>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</si>
  <si>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</si>
  <si>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</si>
  <si>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</si>
  <si>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</si>
  <si>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</si>
  <si>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</si>
  <si>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</si>
  <si>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</si>
  <si>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</si>
  <si>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</si>
  <si>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</si>
  <si>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</si>
  <si>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</si>
  <si>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</si>
  <si>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</si>
  <si>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</si>
  <si>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</si>
  <si>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</si>
  <si>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</si>
  <si>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</si>
  <si>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</si>
  <si>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</si>
  <si>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</si>
  <si>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</si>
  <si>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</si>
  <si>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</si>
  <si>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</si>
  <si>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</si>
  <si>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</si>
  <si>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</si>
  <si>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</si>
  <si>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</si>
  <si>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</si>
  <si>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</si>
  <si>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</si>
  <si>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</si>
  <si>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</si>
  <si>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</si>
  <si>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</si>
  <si>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</si>
  <si>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</si>
  <si>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</si>
  <si>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</si>
  <si>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</si>
  <si>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</si>
  <si>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</si>
  <si>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</si>
  <si>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</si>
  <si>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</si>
  <si>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</si>
  <si>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</si>
  <si>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</si>
  <si>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</si>
  <si>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</si>
  <si>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</si>
  <si>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</si>
  <si>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</si>
  <si>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</si>
  <si>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</si>
  <si>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</si>
  <si>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</si>
  <si>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</si>
  <si>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</si>
  <si>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</si>
  <si>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</si>
  <si>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</si>
  <si>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</si>
  <si>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</si>
  <si>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</si>
  <si>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</si>
  <si>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</si>
  <si>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</si>
  <si>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</si>
  <si>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</si>
  <si>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</si>
  <si>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</si>
  <si>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</si>
  <si>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</si>
  <si>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</si>
  <si>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</si>
  <si>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</si>
  <si>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</si>
  <si>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</si>
  <si>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</si>
  <si>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</si>
  <si>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</si>
  <si>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</si>
  <si>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</si>
  <si>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</si>
  <si>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</si>
  <si>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</si>
  <si>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</si>
  <si>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</si>
  <si>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</si>
  <si>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</si>
  <si>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</si>
  <si>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</si>
  <si>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</si>
  <si>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</si>
  <si>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</si>
  <si>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</si>
  <si>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</si>
  <si>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</si>
  <si>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</si>
  <si>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</si>
  <si>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</si>
  <si>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</si>
  <si>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</si>
  <si>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</si>
  <si>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</si>
  <si>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</si>
  <si>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</si>
  <si>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</si>
  <si>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</si>
  <si>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</si>
  <si>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</si>
  <si>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</si>
  <si>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</si>
  <si>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</si>
  <si>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</si>
  <si>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</si>
  <si>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</si>
  <si>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</si>
  <si>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</si>
  <si>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</si>
  <si>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</si>
  <si>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</si>
  <si>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</si>
  <si>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</si>
  <si>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</si>
  <si>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</si>
  <si>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</si>
  <si>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</si>
  <si>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</si>
  <si>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</si>
  <si>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</si>
  <si>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</si>
  <si>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</si>
  <si>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</si>
  <si>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</si>
  <si>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</si>
  <si>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</si>
  <si>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</si>
  <si>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</si>
  <si>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</si>
  <si>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</si>
  <si>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</si>
  <si>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</si>
  <si>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</si>
  <si>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</si>
  <si>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</si>
  <si>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</si>
  <si>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</si>
  <si>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</si>
  <si>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</si>
  <si>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</si>
  <si>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</si>
  <si>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</si>
  <si>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</si>
  <si>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</si>
  <si>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</si>
  <si>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</si>
  <si>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</si>
  <si>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</si>
  <si>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</si>
  <si>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</si>
  <si>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</si>
  <si>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</si>
  <si>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</si>
  <si>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</si>
  <si>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</si>
  <si>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</si>
  <si>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</si>
  <si>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</si>
  <si>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</si>
  <si>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</si>
  <si>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</si>
  <si>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</si>
  <si>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</si>
  <si>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</si>
  <si>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</si>
  <si>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</si>
  <si>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</si>
  <si>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</si>
  <si>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</si>
  <si>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</si>
  <si>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</si>
  <si>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</si>
  <si>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</si>
  <si>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</si>
  <si>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</si>
  <si>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</si>
  <si>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</si>
  <si>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</si>
  <si>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</si>
  <si>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</si>
  <si>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</si>
  <si>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</si>
  <si>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</si>
  <si>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</si>
  <si>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</si>
  <si>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</si>
  <si>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</si>
  <si>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</si>
  <si>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</si>
  <si>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</si>
  <si>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</si>
  <si>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</si>
  <si>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</si>
  <si>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</si>
  <si>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</si>
  <si>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</si>
  <si>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</si>
  <si>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</si>
  <si>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</si>
  <si>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</si>
  <si>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</si>
  <si>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</si>
  <si>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</si>
  <si>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</si>
  <si>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</si>
  <si>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</si>
  <si>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</si>
  <si>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</si>
  <si>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</si>
  <si>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</si>
  <si>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</si>
  <si>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</si>
  <si>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</si>
  <si>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</si>
  <si>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</si>
  <si>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</si>
  <si>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</si>
  <si>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</si>
  <si>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</si>
  <si>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</si>
  <si>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</si>
  <si>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</si>
  <si>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</si>
  <si>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</si>
  <si>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</si>
  <si>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</si>
  <si>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</si>
  <si>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</si>
  <si>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</si>
  <si>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</si>
  <si>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</si>
  <si>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</si>
  <si>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</si>
  <si>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</si>
  <si>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</si>
  <si>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</si>
  <si>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</si>
  <si>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</si>
  <si>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</si>
  <si>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</si>
  <si>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</si>
  <si>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</si>
  <si>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</si>
  <si>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</si>
  <si>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</si>
  <si>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</si>
  <si>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</si>
  <si>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</si>
  <si>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</si>
  <si>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</si>
  <si>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</si>
  <si>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</si>
  <si>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</si>
  <si>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</si>
  <si>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</si>
  <si>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</si>
  <si>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</si>
  <si>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</si>
  <si>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</si>
  <si>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</si>
  <si>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</si>
  <si>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</si>
  <si>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</si>
  <si>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</si>
  <si>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</si>
  <si>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</si>
  <si>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</si>
  <si>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</si>
  <si>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</si>
  <si>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</si>
  <si>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</si>
  <si>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</si>
  <si>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</si>
  <si>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</si>
  <si>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</si>
  <si>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</si>
  <si>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</si>
  <si>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</si>
  <si>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</si>
  <si>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</si>
  <si>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</si>
  <si>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</si>
  <si>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</si>
  <si>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</si>
  <si>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</si>
  <si>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</si>
  <si>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</si>
  <si>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</si>
  <si>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</si>
  <si>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</si>
  <si>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</si>
  <si>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</si>
  <si>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</si>
  <si>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</si>
  <si>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</si>
  <si>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</si>
  <si>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</si>
  <si>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</si>
  <si>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</si>
  <si>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</si>
  <si>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</si>
  <si>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</si>
  <si>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</si>
  <si>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</si>
  <si>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</si>
  <si>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</si>
  <si>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</si>
  <si>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</si>
  <si>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</si>
  <si>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</si>
  <si>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</si>
  <si>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</si>
  <si>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</si>
  <si>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</si>
  <si>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</si>
  <si>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</si>
  <si>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</si>
  <si>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</si>
  <si>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</si>
  <si>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</si>
  <si>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</si>
  <si>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</si>
  <si>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</si>
  <si>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</si>
  <si>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</si>
  <si>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</si>
  <si>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</si>
  <si>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</si>
  <si>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</si>
  <si>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</si>
  <si>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</si>
  <si>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</si>
  <si>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</si>
  <si>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</si>
  <si>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</si>
  <si>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</si>
  <si>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</si>
  <si>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</si>
  <si>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</si>
  <si>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</si>
  <si>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</si>
  <si>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</si>
  <si>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</si>
  <si>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</si>
  <si>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</si>
  <si>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</si>
  <si>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</si>
  <si>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</si>
  <si>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</si>
  <si>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</si>
  <si>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</si>
  <si>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</si>
  <si>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</si>
  <si>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</si>
  <si>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</si>
  <si>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</si>
  <si>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</si>
  <si>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</si>
  <si>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</si>
  <si>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</si>
  <si>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</si>
  <si>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</si>
  <si>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</si>
  <si>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</si>
  <si>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</si>
  <si>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</si>
  <si>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</si>
  <si>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</si>
  <si>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</si>
  <si>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</si>
  <si>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</si>
  <si>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</si>
  <si>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</si>
  <si>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</si>
  <si>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</si>
  <si>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</si>
  <si>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</si>
  <si>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</si>
  <si>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</si>
  <si>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</si>
  <si>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</si>
  <si>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</si>
  <si>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</si>
  <si>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</si>
  <si>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</si>
  <si>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</si>
  <si>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</si>
  <si>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</si>
  <si>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</si>
  <si>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</si>
  <si>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</si>
  <si>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</si>
  <si>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</si>
  <si>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</si>
  <si>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</si>
  <si>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</si>
  <si>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</si>
  <si>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</si>
  <si>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</si>
  <si>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</si>
  <si>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</si>
  <si>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</si>
  <si>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</si>
  <si>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</si>
  <si>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</si>
  <si>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</si>
  <si>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</si>
  <si>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</si>
  <si>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</si>
  <si>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</si>
  <si>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</si>
  <si>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</si>
  <si>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</si>
  <si>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</si>
  <si>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</si>
  <si>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</si>
  <si>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</si>
  <si>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</si>
  <si>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</si>
  <si>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</si>
  <si>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</si>
  <si>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</si>
  <si>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</si>
  <si>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</si>
  <si>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</si>
  <si>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</si>
  <si>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</si>
  <si>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</si>
  <si>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</si>
  <si>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</si>
  <si>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</si>
  <si>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</si>
  <si>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</si>
  <si>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</si>
  <si>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</si>
  <si>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</si>
  <si>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</si>
  <si>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</si>
  <si>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</si>
  <si>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</si>
  <si>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</si>
  <si>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</si>
  <si>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</si>
  <si>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</si>
  <si>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</si>
  <si>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</si>
  <si>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</si>
  <si>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</si>
  <si>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</si>
  <si>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</si>
  <si>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</si>
  <si>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</si>
  <si>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</si>
  <si>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</si>
  <si>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</si>
  <si>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</si>
  <si>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</si>
  <si>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</si>
  <si>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</si>
  <si>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</si>
  <si>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</si>
  <si>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</si>
  <si>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</si>
  <si>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</si>
  <si>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</si>
  <si>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</si>
  <si>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</si>
  <si>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</si>
  <si>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</si>
  <si>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</si>
  <si>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</si>
  <si>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</si>
  <si>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</si>
  <si>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</si>
  <si>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</si>
  <si>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</si>
  <si>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</si>
  <si>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</si>
  <si>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</si>
  <si>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</si>
  <si>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</si>
  <si>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</si>
  <si>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</si>
  <si>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</si>
  <si>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</si>
  <si>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</si>
  <si>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</si>
  <si>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</si>
  <si>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</si>
  <si>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</si>
  <si>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</si>
  <si>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</si>
  <si>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</si>
  <si>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</si>
  <si>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</si>
  <si>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</si>
  <si>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</si>
  <si>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</si>
  <si>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</si>
  <si>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</si>
  <si>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</si>
  <si>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</si>
  <si>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</si>
  <si>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</si>
  <si>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</si>
  <si>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</si>
  <si>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</si>
  <si>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</si>
  <si>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</si>
  <si>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</si>
  <si>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</si>
  <si>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</si>
  <si>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</si>
  <si>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</si>
  <si>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</si>
  <si>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</si>
  <si>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</si>
  <si>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</si>
  <si>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</si>
  <si>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</si>
  <si>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</si>
  <si>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</si>
  <si>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</si>
  <si>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</si>
  <si>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</si>
  <si>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</si>
  <si>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</si>
  <si>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</si>
  <si>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</si>
  <si>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</si>
  <si>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</si>
  <si>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</si>
  <si>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</si>
  <si>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</si>
  <si>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</si>
  <si>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</si>
  <si>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</si>
  <si>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</si>
  <si>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</si>
  <si>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</si>
  <si>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</si>
  <si>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</si>
  <si>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</si>
  <si>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</si>
  <si>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</si>
  <si>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</si>
  <si>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</si>
  <si>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</si>
  <si>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</si>
  <si>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</si>
  <si>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</si>
  <si>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</si>
  <si>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</si>
  <si>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</si>
  <si>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</si>
  <si>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</si>
  <si>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</si>
  <si>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</si>
  <si>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</si>
  <si>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</si>
  <si>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</si>
  <si>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</si>
  <si>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</si>
  <si>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</si>
  <si>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</si>
  <si>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</si>
  <si>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</si>
  <si>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</si>
  <si>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</si>
  <si>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</si>
  <si>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</si>
  <si>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</si>
  <si>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</si>
  <si>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</si>
  <si>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</si>
  <si>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</si>
  <si>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</si>
  <si>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</si>
  <si>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</si>
  <si>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</si>
  <si>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</si>
  <si>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</si>
  <si>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</si>
  <si>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</si>
  <si>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</si>
  <si>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</si>
  <si>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</si>
  <si>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</si>
  <si>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</si>
  <si>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</si>
  <si>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</si>
  <si>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</si>
  <si>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</si>
  <si>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</si>
  <si>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</si>
  <si>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</si>
  <si>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</si>
  <si>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</si>
  <si>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</si>
  <si>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</si>
  <si>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</si>
  <si>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</si>
  <si>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</si>
  <si>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</si>
  <si>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</si>
  <si>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</si>
  <si>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</si>
  <si>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</si>
  <si>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</si>
  <si>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</si>
  <si>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</si>
  <si>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</si>
  <si>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</si>
  <si>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</si>
  <si>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</si>
  <si>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</si>
  <si>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</si>
  <si>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</si>
  <si>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</si>
  <si>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</si>
  <si>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</si>
  <si>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</si>
  <si>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</si>
  <si>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</si>
  <si>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</si>
  <si>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</si>
  <si>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</si>
  <si>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</si>
  <si>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</si>
  <si>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</si>
  <si>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</si>
  <si>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</si>
  <si>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</si>
  <si>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</si>
  <si>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</si>
  <si>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</si>
  <si>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</si>
  <si>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</si>
  <si>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</si>
  <si>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</si>
  <si>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</si>
  <si>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</si>
  <si>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</si>
  <si>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</si>
  <si>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</si>
  <si>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</si>
  <si>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</si>
  <si>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</si>
  <si>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</si>
  <si>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</si>
  <si>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</si>
  <si>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</si>
  <si>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</si>
  <si>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</si>
  <si>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</si>
  <si>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</si>
  <si>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</si>
  <si>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</si>
  <si>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</si>
  <si>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</si>
  <si>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</si>
  <si>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</si>
  <si>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</si>
  <si>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</si>
  <si>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</si>
  <si>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</si>
  <si>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</si>
  <si>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</si>
  <si>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</si>
  <si>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</si>
  <si>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</si>
  <si>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</si>
  <si>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</si>
  <si>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</si>
  <si>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</si>
  <si>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</si>
  <si>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</si>
  <si>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</si>
  <si>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</si>
  <si>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</si>
  <si>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</si>
  <si>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</si>
  <si>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</si>
  <si>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</si>
  <si>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</si>
  <si>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</si>
  <si>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</si>
  <si>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</si>
  <si>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</si>
  <si>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</si>
  <si>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</si>
  <si>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</si>
  <si>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</si>
  <si>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</si>
  <si>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</si>
  <si>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</si>
  <si>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</si>
  <si>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</si>
  <si>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</si>
  <si>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</si>
  <si>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</si>
  <si>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</si>
  <si>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</si>
  <si>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</si>
  <si>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</si>
  <si>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</si>
  <si>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</si>
  <si>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</si>
  <si>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</si>
  <si>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</si>
  <si>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</si>
  <si>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</si>
  <si>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</si>
  <si>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</si>
  <si>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</si>
  <si>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</si>
  <si>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</si>
  <si>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</si>
  <si>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</si>
  <si>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</si>
  <si>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</si>
  <si>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</si>
  <si>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</si>
  <si>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</si>
  <si>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</si>
  <si>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</si>
  <si>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</si>
  <si>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</si>
  <si>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</si>
  <si>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</si>
  <si>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</si>
  <si>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</si>
  <si>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</si>
  <si>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</si>
  <si>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</si>
  <si>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</si>
  <si>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</si>
  <si>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</si>
  <si>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</si>
  <si>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</si>
  <si>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</si>
  <si>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</si>
  <si>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</si>
  <si>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</si>
  <si>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</si>
  <si>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</si>
  <si>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</si>
  <si>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</si>
  <si>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</si>
  <si>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</si>
  <si>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</si>
  <si>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</si>
  <si>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</si>
  <si>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</si>
  <si>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</si>
  <si>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</si>
  <si>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</si>
  <si>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</si>
  <si>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</si>
  <si>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</si>
  <si>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</si>
  <si>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</si>
  <si>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</si>
  <si>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</si>
  <si>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</si>
  <si>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</si>
  <si>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</si>
  <si>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</si>
  <si>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</si>
  <si>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</si>
  <si>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</si>
  <si>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</si>
  <si>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</si>
  <si>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</si>
  <si>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</si>
  <si>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</si>
  <si>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</si>
  <si>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</si>
  <si>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</si>
  <si>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</si>
  <si>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</si>
  <si>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</si>
  <si>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</si>
  <si>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</si>
  <si>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</si>
  <si>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</si>
  <si>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</si>
  <si>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</si>
  <si>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</si>
  <si>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</si>
  <si>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</si>
  <si>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</si>
  <si>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</si>
  <si>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</si>
  <si>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</si>
  <si>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</si>
  <si>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</si>
  <si>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</si>
  <si>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</si>
  <si>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</si>
  <si>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</si>
  <si>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</si>
  <si>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</si>
  <si>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</si>
  <si>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</si>
  <si>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</si>
  <si>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</si>
  <si>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</si>
  <si>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</si>
  <si>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</si>
  <si>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</si>
  <si>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</si>
  <si>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</si>
  <si>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</si>
  <si>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</si>
  <si>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</si>
  <si>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</si>
  <si>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</si>
  <si>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</si>
  <si>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</si>
  <si>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</si>
  <si>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</si>
  <si>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</si>
  <si>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</si>
  <si>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</si>
  <si>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</si>
  <si>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</si>
  <si>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</si>
  <si>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</si>
  <si>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</si>
  <si>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</si>
  <si>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</si>
  <si>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</si>
  <si>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</si>
  <si>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</si>
  <si>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</si>
  <si>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</si>
  <si>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</si>
  <si>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</si>
  <si>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</si>
  <si>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</si>
  <si>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</si>
  <si>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</si>
  <si>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</si>
  <si>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</si>
  <si>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</si>
  <si>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</si>
  <si>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</si>
  <si>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</si>
  <si>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</si>
  <si>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</si>
  <si>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</si>
  <si>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</si>
  <si>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</si>
  <si>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</si>
  <si>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</si>
  <si>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</si>
  <si>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</si>
  <si>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</si>
  <si>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</si>
  <si>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</si>
  <si>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</si>
  <si>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</si>
  <si>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</si>
  <si>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</si>
  <si>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</si>
  <si>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</si>
  <si>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</si>
  <si>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</si>
  <si>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</si>
  <si>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</si>
  <si>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</si>
  <si>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</si>
  <si>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</si>
  <si>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</si>
  <si>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</si>
  <si>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</si>
  <si>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</si>
  <si>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</si>
  <si>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</si>
  <si>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</si>
  <si>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</si>
  <si>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</si>
  <si>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</si>
  <si>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</si>
  <si>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</si>
  <si>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</si>
  <si>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</si>
  <si>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</si>
  <si>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</si>
  <si>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</si>
  <si>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</si>
  <si>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</si>
  <si>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</si>
  <si>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</si>
  <si>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</si>
  <si>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</si>
  <si>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</si>
  <si>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</si>
  <si>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</si>
  <si>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</si>
  <si>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</si>
  <si>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</si>
  <si>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</si>
  <si>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</si>
  <si>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</si>
  <si>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</si>
  <si>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</si>
  <si>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</si>
  <si>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</si>
  <si>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</si>
  <si>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</si>
  <si>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</si>
  <si>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</si>
  <si>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</si>
  <si>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</si>
  <si>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</si>
  <si>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</si>
  <si>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</si>
  <si>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</si>
  <si>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</si>
  <si>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</si>
  <si>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</si>
  <si>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</si>
  <si>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</si>
  <si>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</si>
  <si>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</si>
  <si>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</si>
  <si>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</si>
  <si>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</si>
  <si>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</si>
  <si>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</si>
  <si>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</si>
  <si>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</si>
  <si>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</si>
  <si>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</si>
  <si>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</si>
  <si>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</si>
  <si>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</si>
  <si>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</si>
  <si>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</si>
  <si>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</si>
  <si>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</si>
  <si>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</si>
  <si>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</si>
  <si>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</si>
  <si>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</si>
  <si>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</si>
  <si>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</si>
  <si>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</si>
  <si>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</si>
  <si>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</si>
  <si>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</si>
  <si>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</si>
  <si>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</si>
  <si>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</si>
  <si>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</si>
  <si>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</si>
  <si>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</si>
  <si>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</si>
  <si>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</si>
  <si>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</si>
  <si>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</si>
  <si>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</si>
  <si>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</si>
  <si>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</si>
  <si>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</si>
  <si>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</si>
  <si>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</si>
  <si>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</si>
  <si>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</si>
  <si>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</si>
  <si>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</si>
  <si>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</si>
  <si>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</si>
  <si>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</si>
  <si>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</si>
  <si>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</si>
  <si>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</si>
  <si>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</si>
  <si>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</si>
  <si>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</si>
  <si>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</si>
  <si>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</si>
  <si>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</si>
  <si>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</si>
  <si>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</si>
  <si>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</si>
  <si>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</si>
  <si>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</si>
  <si>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</si>
  <si>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</si>
  <si>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</si>
  <si>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</si>
  <si>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</si>
  <si>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</si>
  <si>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</si>
  <si>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</si>
  <si>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</si>
  <si>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</si>
  <si>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</si>
  <si>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</si>
  <si>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</si>
  <si>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</si>
  <si>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</si>
  <si>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</si>
  <si>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</si>
  <si>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</si>
  <si>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</si>
  <si>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</si>
  <si>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</si>
  <si>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</si>
  <si>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</si>
  <si>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</si>
  <si>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</si>
  <si>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</si>
  <si>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</si>
  <si>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</si>
  <si>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</si>
  <si>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</si>
  <si>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</si>
  <si>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</si>
  <si>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</si>
  <si>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</si>
  <si>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</si>
  <si>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</si>
  <si>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</si>
  <si>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</si>
  <si>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</si>
  <si>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</si>
  <si>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</si>
  <si>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</si>
  <si>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</si>
  <si>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</si>
  <si>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</si>
  <si>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</si>
  <si>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</si>
  <si>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</si>
  <si>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</si>
  <si>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</si>
  <si>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</si>
  <si>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</si>
  <si>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</si>
  <si>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</si>
  <si>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</si>
  <si>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</si>
  <si>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</si>
  <si>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</si>
  <si>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</si>
  <si>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</si>
  <si>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</si>
  <si>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</si>
  <si>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</si>
  <si>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</si>
  <si>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</si>
  <si>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</si>
  <si>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</si>
  <si>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</si>
  <si>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</si>
  <si>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</si>
  <si>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</si>
  <si>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</si>
  <si>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</si>
  <si>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</si>
  <si>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</si>
  <si>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</si>
  <si>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</si>
  <si>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</si>
  <si>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</si>
  <si>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</si>
  <si>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</si>
  <si>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</si>
  <si>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</si>
  <si>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</si>
  <si>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</si>
  <si>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</si>
  <si>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</si>
  <si>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</si>
  <si>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</si>
  <si>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</si>
  <si>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</si>
  <si>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</si>
  <si>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</si>
  <si>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</si>
  <si>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</si>
  <si>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</si>
  <si>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</si>
  <si>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</si>
  <si>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</si>
  <si>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</si>
  <si>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</si>
  <si>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</si>
  <si>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</si>
  <si>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</si>
  <si>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</si>
  <si>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</si>
  <si>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</si>
  <si>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</si>
  <si>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</si>
  <si>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</si>
  <si>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</si>
  <si>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</si>
  <si>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</si>
  <si>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</si>
  <si>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</si>
  <si>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</si>
  <si>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</si>
  <si>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</si>
  <si>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</si>
  <si>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</si>
  <si>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</si>
  <si>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</si>
  <si>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</si>
  <si>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</si>
  <si>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</si>
  <si>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</si>
  <si>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</si>
  <si>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</si>
  <si>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</si>
  <si>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</si>
  <si>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</si>
  <si>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</si>
  <si>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</si>
  <si>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</si>
  <si>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</si>
  <si>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</si>
  <si>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</si>
  <si>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</si>
  <si>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</si>
  <si>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</si>
  <si>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</si>
  <si>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</si>
  <si>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</si>
  <si>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</si>
  <si>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</si>
  <si>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</si>
  <si>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</si>
  <si>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</si>
  <si>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</si>
  <si>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</si>
  <si>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</si>
  <si>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</si>
  <si>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</si>
  <si>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</si>
  <si>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</si>
  <si>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</si>
  <si>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</si>
  <si>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</si>
  <si>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</si>
  <si>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</si>
  <si>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</si>
  <si>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</si>
  <si>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</si>
  <si>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</si>
  <si>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</si>
  <si>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</si>
  <si>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</si>
  <si>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</si>
  <si>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</si>
  <si>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</si>
  <si>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</si>
  <si>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</si>
  <si>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</si>
  <si>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</si>
  <si>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</si>
  <si>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</si>
  <si>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</si>
  <si>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</si>
  <si>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</si>
  <si>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</si>
  <si>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</si>
  <si>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</si>
  <si>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</si>
  <si>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</si>
  <si>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</si>
  <si>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</si>
  <si>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</si>
  <si>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</si>
  <si>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</si>
  <si>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</si>
  <si>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</si>
  <si>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</si>
  <si>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</si>
  <si>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</si>
  <si>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</si>
  <si>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</si>
  <si>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</si>
  <si>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</si>
  <si>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</si>
  <si>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</si>
  <si>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</si>
  <si>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</si>
  <si>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</si>
  <si>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</si>
  <si>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</si>
  <si>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</si>
  <si>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</si>
  <si>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</si>
  <si>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</si>
  <si>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</si>
  <si>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</si>
  <si>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</si>
  <si>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</si>
  <si>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</si>
  <si>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</si>
  <si>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</si>
  <si>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</si>
  <si>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</si>
  <si>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</si>
  <si>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</si>
  <si>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</si>
  <si>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</si>
  <si>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</si>
  <si>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</si>
  <si>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</si>
  <si>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</si>
  <si>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</si>
  <si>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</si>
  <si>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</si>
  <si>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</si>
  <si>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</si>
  <si>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</si>
  <si>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</si>
  <si>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</si>
  <si>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</si>
  <si>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</si>
  <si>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</si>
  <si>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</si>
  <si>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</si>
  <si>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</si>
  <si>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</si>
  <si>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</si>
  <si>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</si>
  <si>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</si>
  <si>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</si>
  <si>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</si>
  <si>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</si>
  <si>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</si>
  <si>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</si>
  <si>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</si>
  <si>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</si>
  <si>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</si>
  <si>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</si>
  <si>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</si>
  <si>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</si>
  <si>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</si>
  <si>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</si>
  <si>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</si>
  <si>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</si>
  <si>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</si>
  <si>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</si>
  <si>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</si>
  <si>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</si>
  <si>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</si>
  <si>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</si>
  <si>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</si>
  <si>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</si>
  <si>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</si>
  <si>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</si>
  <si>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</si>
  <si>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</si>
  <si>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</si>
  <si>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</si>
  <si>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</si>
  <si>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</si>
  <si>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</si>
  <si>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</si>
  <si>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</si>
  <si>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</si>
  <si>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</si>
  <si>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</si>
  <si>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</si>
  <si>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</si>
  <si>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</si>
  <si>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</si>
  <si>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</si>
  <si>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</si>
  <si>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</si>
  <si>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</si>
  <si>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</si>
  <si>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</si>
  <si>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</si>
  <si>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</si>
  <si>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</si>
  <si>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</si>
  <si>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</si>
  <si>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</si>
  <si>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</si>
  <si>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</si>
  <si>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</si>
  <si>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</si>
  <si>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</si>
  <si>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</si>
  <si>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</si>
  <si>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</si>
  <si>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</si>
  <si>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</si>
  <si>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</si>
  <si>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</si>
  <si>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</si>
  <si>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</si>
  <si>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</si>
  <si>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</si>
  <si>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</si>
  <si>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</si>
  <si>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</si>
  <si>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</si>
  <si>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</si>
  <si>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</si>
  <si>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</si>
  <si>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</si>
  <si>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</si>
  <si>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</si>
  <si>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</si>
  <si>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</si>
  <si>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</si>
  <si>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</si>
  <si>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</si>
  <si>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</si>
  <si>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</si>
  <si>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</si>
  <si>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</si>
  <si>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</si>
  <si>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</si>
  <si>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</si>
  <si>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</si>
  <si>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</si>
  <si>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</si>
  <si>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</si>
  <si>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</si>
  <si>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</si>
  <si>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</si>
  <si>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</si>
  <si>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</si>
  <si>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</si>
  <si>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</si>
  <si>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</si>
  <si>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</si>
  <si>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</si>
  <si>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</si>
  <si>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</si>
  <si>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</si>
  <si>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</si>
  <si>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</si>
  <si>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</si>
  <si>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</si>
  <si>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</si>
  <si>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</si>
  <si>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</si>
  <si>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</si>
  <si>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</si>
  <si>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</si>
  <si>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</si>
  <si>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</si>
  <si>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</si>
  <si>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</si>
  <si>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</si>
  <si>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</si>
  <si>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</si>
  <si>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</si>
  <si>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</si>
  <si>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</si>
  <si>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</si>
  <si>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</si>
  <si>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</si>
  <si>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</si>
  <si>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</si>
  <si>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</si>
  <si>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</si>
  <si>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</si>
  <si>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</si>
  <si>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</si>
  <si>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</si>
  <si>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</si>
  <si>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</si>
  <si>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</si>
  <si>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</si>
  <si>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</si>
  <si>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</si>
  <si>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</si>
  <si>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</si>
  <si>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</si>
  <si>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</si>
  <si>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</si>
  <si>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</si>
  <si>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</si>
  <si>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</si>
  <si>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</si>
  <si>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</si>
  <si>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</si>
  <si>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</si>
  <si>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</si>
  <si>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</si>
  <si>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</si>
  <si>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</si>
  <si>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</si>
  <si>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</si>
  <si>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</si>
  <si>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</si>
  <si>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</si>
  <si>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</si>
  <si>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</si>
  <si>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</si>
  <si>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</si>
  <si>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</si>
  <si>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</si>
  <si>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</si>
  <si>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</si>
  <si>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</si>
  <si>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</si>
  <si>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</si>
  <si>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</si>
  <si>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</si>
  <si>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</si>
  <si>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</si>
  <si>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</si>
  <si>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</si>
  <si>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</si>
  <si>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</si>
  <si>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</si>
  <si>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</si>
  <si>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</si>
  <si>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</si>
  <si>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</si>
  <si>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</si>
  <si>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</si>
  <si>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</si>
  <si>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</si>
  <si>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</si>
  <si>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</si>
  <si>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</si>
  <si>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</si>
  <si>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</si>
  <si>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</si>
  <si>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</si>
  <si>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</si>
  <si>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</si>
  <si>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</si>
  <si>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</si>
  <si>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</si>
  <si>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</si>
  <si>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</si>
  <si>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</si>
  <si>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</si>
  <si>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</si>
  <si>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</si>
  <si>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</si>
  <si>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</si>
  <si>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</si>
  <si>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</si>
  <si>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</si>
  <si>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</si>
  <si>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</si>
  <si>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</si>
  <si>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</si>
  <si>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</si>
  <si>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</si>
  <si>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</si>
  <si>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</si>
  <si>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</si>
  <si>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</si>
  <si>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</si>
  <si>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</si>
  <si>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</si>
  <si>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</si>
  <si>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</si>
  <si>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</si>
  <si>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</si>
  <si>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</si>
  <si>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</si>
  <si>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</si>
  <si>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</si>
  <si>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</si>
  <si>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</si>
  <si>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</si>
  <si>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</si>
  <si>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</si>
  <si>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</si>
  <si>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</si>
  <si>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</si>
  <si>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</si>
  <si>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</si>
  <si>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</si>
  <si>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</si>
  <si>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</si>
  <si>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</si>
  <si>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</si>
  <si>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</si>
  <si>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</si>
  <si>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</si>
  <si>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</si>
  <si>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</si>
  <si>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</si>
  <si>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</si>
  <si>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</si>
  <si>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</si>
  <si>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</si>
  <si>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</si>
  <si>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</si>
  <si>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</si>
  <si>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</si>
  <si>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</si>
  <si>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</si>
  <si>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</si>
  <si>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</si>
  <si>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</si>
  <si>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</si>
  <si>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</si>
  <si>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</si>
  <si>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</si>
  <si>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</si>
  <si>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</si>
  <si>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</si>
  <si>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</si>
  <si>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</si>
  <si>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</si>
  <si>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</si>
  <si>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</si>
  <si>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</si>
  <si>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</si>
  <si>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</si>
  <si>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</si>
  <si>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</si>
  <si>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</si>
  <si>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</si>
  <si>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</si>
  <si>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</si>
  <si>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</si>
  <si>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</si>
  <si>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</si>
  <si>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</si>
  <si>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</si>
  <si>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</si>
  <si>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</si>
  <si>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</si>
  <si>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</si>
  <si>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</si>
  <si>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</si>
  <si>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</si>
  <si>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</si>
  <si>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</si>
  <si>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</si>
  <si>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</si>
  <si>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</si>
  <si>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</si>
  <si>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</si>
  <si>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</si>
  <si>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</si>
  <si>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</si>
  <si>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</si>
  <si>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</si>
  <si>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</si>
  <si>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</si>
  <si>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</si>
  <si>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</si>
  <si>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</si>
  <si>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</si>
  <si>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</si>
  <si>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</si>
  <si>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</si>
  <si>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</si>
  <si>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</si>
  <si>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</si>
  <si>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</si>
  <si>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</si>
  <si>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</si>
  <si>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</si>
  <si>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</si>
  <si>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</si>
  <si>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</si>
  <si>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</si>
  <si>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</si>
  <si>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</si>
  <si>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</si>
  <si>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</si>
  <si>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</si>
  <si>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</si>
  <si>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</si>
  <si>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</si>
  <si>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</si>
  <si>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</si>
  <si>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</si>
  <si>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</si>
  <si>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</si>
  <si>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</si>
  <si>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</si>
  <si>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</si>
  <si>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</si>
  <si>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</si>
  <si>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</si>
  <si>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</si>
  <si>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</si>
  <si>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</si>
  <si>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</si>
  <si>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</si>
  <si>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</si>
  <si>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</si>
  <si>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</si>
  <si>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</si>
  <si>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</si>
  <si>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</si>
  <si>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</si>
  <si>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</si>
  <si>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</si>
  <si>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</si>
  <si>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</si>
  <si>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</si>
  <si>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</si>
  <si>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</si>
  <si>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</si>
  <si>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</si>
  <si>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</si>
  <si>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</si>
  <si>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</si>
  <si>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</si>
  <si>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</si>
  <si>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</si>
  <si>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</si>
  <si>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</si>
  <si>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</si>
  <si>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</si>
  <si>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</si>
  <si>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</si>
  <si>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</si>
  <si>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</si>
  <si>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</si>
  <si>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</si>
  <si>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</si>
  <si>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</si>
  <si>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</si>
  <si>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</si>
  <si>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</si>
  <si>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</si>
  <si>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</si>
  <si>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</si>
  <si>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</si>
  <si>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</si>
  <si>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</si>
  <si>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</si>
  <si>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</si>
  <si>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</si>
  <si>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</si>
  <si>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</si>
  <si>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</si>
  <si>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</si>
  <si>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</si>
  <si>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</si>
  <si>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</si>
  <si>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</si>
  <si>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</si>
  <si>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</si>
  <si>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</si>
  <si>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</si>
  <si>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</si>
  <si>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</si>
  <si>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</si>
  <si>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</si>
  <si>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</si>
  <si>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</si>
  <si>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</si>
  <si>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</si>
  <si>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</si>
  <si>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</si>
  <si>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</si>
  <si>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</si>
  <si>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</si>
  <si>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</si>
  <si>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</si>
  <si>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</si>
  <si>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</si>
  <si>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</si>
  <si>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</si>
  <si>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</si>
  <si>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</si>
  <si>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</si>
  <si>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</si>
  <si>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</si>
  <si>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</si>
  <si>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</si>
  <si>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</si>
  <si>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</si>
  <si>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</si>
  <si>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</si>
  <si>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</si>
  <si>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</si>
  <si>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</si>
  <si>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</si>
  <si>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</si>
  <si>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</si>
  <si>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</si>
  <si>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</si>
  <si>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</si>
  <si>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</si>
  <si>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</si>
  <si>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</si>
  <si>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</si>
  <si>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</si>
  <si>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</si>
  <si>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</si>
  <si>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</si>
  <si>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</si>
  <si>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</si>
  <si>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</si>
  <si>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</si>
  <si>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</si>
  <si>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</si>
  <si>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</si>
  <si>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</si>
  <si>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</si>
  <si>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</si>
  <si>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</si>
  <si>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</si>
  <si>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</si>
  <si>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</si>
  <si>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</si>
  <si>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</si>
  <si>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</si>
  <si>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</si>
  <si>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</si>
  <si>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</si>
  <si>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</si>
  <si>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</si>
  <si>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</si>
  <si>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</si>
  <si>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</si>
  <si>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</si>
  <si>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</si>
  <si>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</si>
  <si>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</si>
  <si>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</si>
  <si>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</si>
  <si>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</si>
  <si>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</si>
  <si>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</si>
  <si>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</si>
  <si>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</si>
  <si>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</si>
  <si>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</si>
  <si>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</si>
  <si>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</si>
  <si>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</si>
  <si>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</si>
  <si>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</si>
  <si>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</si>
  <si>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</si>
  <si>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</si>
  <si>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</si>
  <si>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</si>
  <si>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</si>
  <si>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</si>
  <si>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</si>
  <si>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</si>
  <si>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</si>
  <si>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</si>
  <si>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</si>
  <si>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</si>
  <si>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</si>
  <si>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</si>
  <si>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</si>
  <si>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</si>
  <si>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</si>
  <si>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</si>
  <si>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</si>
  <si>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</si>
  <si>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</si>
  <si>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</si>
  <si>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</si>
  <si>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</si>
  <si>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</si>
  <si>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</si>
  <si>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</si>
  <si>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</si>
  <si>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</si>
  <si>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</si>
  <si>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</si>
  <si>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</si>
  <si>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</si>
  <si>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</si>
  <si>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</si>
  <si>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</si>
  <si>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</si>
  <si>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</si>
  <si>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</si>
  <si>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</si>
  <si>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</si>
  <si>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</si>
  <si>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</si>
  <si>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</si>
  <si>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</si>
  <si>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</si>
  <si>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</si>
  <si>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</si>
  <si>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</si>
  <si>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</si>
  <si>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</si>
  <si>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</si>
  <si>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</si>
  <si>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</si>
  <si>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</si>
  <si>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</si>
  <si>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</si>
  <si>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</si>
  <si>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</si>
  <si>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</si>
  <si>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</si>
  <si>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</si>
  <si>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</si>
  <si>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</si>
  <si>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</si>
  <si>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</si>
  <si>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</si>
  <si>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</si>
  <si>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</si>
  <si>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</si>
  <si>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</si>
  <si>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</si>
  <si>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</si>
  <si>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</si>
  <si>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</si>
  <si>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</si>
  <si>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</si>
  <si>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</si>
  <si>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</si>
  <si>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</si>
  <si>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</si>
  <si>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</si>
  <si>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</si>
  <si>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</si>
  <si>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</si>
  <si>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</si>
  <si>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</si>
  <si>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</si>
  <si>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</si>
  <si>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</si>
  <si>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</si>
  <si>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</si>
  <si>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</si>
  <si>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</si>
  <si>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</si>
  <si>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</si>
  <si>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</si>
  <si>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</si>
  <si>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</si>
  <si>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</si>
  <si>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</si>
  <si>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</si>
  <si>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</si>
  <si>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</si>
  <si>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</si>
  <si>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</si>
  <si>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</si>
  <si>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</si>
  <si>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</si>
  <si>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</si>
  <si>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</si>
  <si>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</si>
  <si>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</si>
  <si>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</si>
  <si>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</si>
  <si>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</si>
  <si>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</si>
  <si>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</si>
  <si>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</si>
  <si>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</si>
  <si>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</si>
  <si>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</si>
  <si>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</si>
  <si>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</si>
  <si>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</si>
  <si>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</si>
  <si>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</si>
  <si>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</si>
  <si>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</si>
  <si>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</si>
  <si>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</si>
  <si>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</si>
  <si>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</si>
  <si>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</si>
  <si>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</si>
  <si>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</si>
  <si>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</si>
  <si>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</si>
  <si>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</si>
  <si>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</si>
  <si>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</si>
  <si>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</si>
  <si>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</si>
  <si>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</si>
  <si>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</si>
  <si>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</si>
  <si>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</si>
  <si>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</si>
  <si>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</si>
  <si>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</si>
  <si>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</si>
  <si>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</si>
  <si>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</si>
  <si>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</si>
  <si>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</si>
  <si>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</si>
  <si>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</si>
  <si>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</si>
  <si>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</si>
  <si>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</si>
  <si>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</si>
  <si>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</si>
  <si>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</si>
  <si>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</si>
  <si>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</si>
  <si>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</si>
  <si>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</si>
  <si>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</si>
  <si>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</si>
  <si>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</si>
  <si>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</si>
  <si>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</si>
  <si>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</si>
  <si>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</si>
  <si>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</si>
  <si>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</si>
  <si>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</si>
  <si>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</si>
  <si>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</si>
  <si>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</si>
  <si>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</si>
  <si>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</si>
  <si>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</si>
  <si>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</si>
  <si>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</si>
  <si>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</si>
  <si>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</si>
  <si>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</si>
  <si>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</si>
  <si>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</si>
  <si>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</si>
  <si>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</si>
  <si>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</si>
  <si>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</si>
  <si>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</si>
  <si>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</si>
  <si>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</si>
  <si>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</si>
  <si>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</si>
  <si>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</si>
  <si>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</si>
  <si>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</si>
  <si>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</si>
  <si>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</si>
  <si>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</si>
  <si>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</si>
  <si>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</si>
  <si>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</si>
  <si>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</si>
  <si>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</si>
  <si>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</si>
  <si>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</si>
  <si>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</si>
  <si>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</si>
  <si>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</si>
  <si>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</si>
  <si>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</si>
  <si>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</si>
  <si>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</si>
  <si>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</si>
  <si>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</si>
  <si>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</si>
  <si>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</si>
  <si>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</si>
  <si>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</si>
  <si>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</si>
  <si>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</si>
  <si>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</si>
  <si>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</si>
  <si>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</si>
  <si>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</si>
  <si>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</si>
  <si>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</si>
  <si>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</si>
  <si>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</si>
  <si>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</si>
  <si>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</si>
  <si>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</si>
  <si>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</si>
  <si>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</si>
  <si>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</si>
  <si>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</si>
  <si>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</si>
  <si>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</si>
  <si>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</si>
  <si>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</si>
  <si>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</si>
  <si>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</si>
  <si>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</si>
  <si>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</si>
  <si>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</si>
  <si>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</si>
  <si>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</si>
  <si>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</si>
  <si>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</si>
  <si>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</si>
  <si>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</si>
  <si>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</si>
  <si>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</si>
  <si>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</si>
  <si>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</si>
  <si>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</si>
  <si>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</si>
  <si>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</si>
  <si>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</si>
  <si>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</si>
  <si>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</si>
  <si>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</si>
  <si>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</si>
  <si>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</si>
  <si>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</si>
  <si>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</si>
  <si>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</si>
  <si>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</si>
  <si>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</si>
  <si>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</si>
  <si>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</si>
  <si>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</si>
  <si>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</si>
  <si>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</si>
  <si>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</si>
  <si>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</si>
  <si>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</si>
  <si>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</si>
  <si>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</si>
  <si>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</si>
  <si>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</si>
  <si>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</si>
  <si>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</si>
  <si>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</si>
  <si>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</si>
  <si>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</si>
  <si>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</si>
  <si>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</si>
  <si>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</si>
  <si>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</si>
  <si>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</si>
  <si>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</si>
  <si>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</si>
  <si>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</si>
  <si>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</si>
  <si>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</si>
  <si>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</si>
  <si>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</si>
  <si>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</si>
  <si>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</si>
  <si>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</si>
  <si>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</si>
  <si>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</si>
  <si>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</si>
  <si>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</si>
  <si>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</si>
  <si>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</si>
  <si>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</si>
  <si>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</si>
  <si>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</si>
  <si>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</si>
  <si>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</si>
  <si>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</si>
  <si>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</si>
  <si>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</si>
  <si>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</si>
  <si>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</si>
  <si>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</si>
  <si>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</si>
  <si>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</si>
  <si>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</si>
  <si>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</si>
  <si>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</si>
  <si>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</si>
  <si>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</si>
  <si>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</si>
  <si>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</si>
  <si>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</si>
  <si>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</si>
  <si>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</si>
  <si>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</si>
  <si>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</si>
  <si>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</si>
  <si>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</si>
  <si>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</si>
  <si>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</si>
  <si>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</si>
  <si>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</si>
  <si>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</si>
  <si>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</si>
  <si>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</si>
  <si>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</si>
  <si>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</si>
  <si>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</si>
  <si>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</si>
  <si>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</si>
  <si>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</si>
  <si>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</si>
  <si>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</si>
  <si>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</si>
  <si>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</si>
  <si>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</si>
  <si>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</si>
  <si>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</si>
  <si>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</si>
  <si>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</si>
  <si>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</si>
  <si>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</si>
  <si>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</si>
  <si>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</si>
  <si>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</si>
  <si>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</si>
  <si>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</si>
  <si>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</si>
  <si>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</si>
  <si>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</si>
  <si>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</si>
  <si>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</si>
  <si>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</si>
  <si>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</si>
  <si>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</si>
  <si>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</si>
  <si>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</si>
  <si>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</si>
  <si>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</si>
  <si>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</si>
  <si>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</si>
  <si>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</si>
  <si>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</si>
  <si>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</si>
  <si>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</si>
  <si>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</si>
  <si>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</si>
  <si>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</si>
  <si>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</si>
  <si>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</si>
  <si>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</si>
  <si>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</si>
  <si>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</si>
  <si>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</si>
  <si>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</si>
  <si>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</si>
  <si>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</si>
  <si>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</si>
  <si>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</si>
  <si>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</si>
  <si>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</si>
  <si>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</si>
  <si>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</si>
  <si>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</si>
  <si>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</si>
  <si>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</si>
  <si>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</si>
  <si>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</si>
  <si>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</si>
  <si>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</si>
  <si>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</si>
  <si>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</si>
  <si>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</si>
  <si>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</si>
  <si>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</si>
  <si>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</si>
  <si>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</si>
  <si>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</si>
  <si>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</si>
  <si>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</si>
  <si>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</si>
  <si>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</si>
  <si>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</si>
  <si>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</si>
  <si>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</si>
  <si>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</si>
  <si>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</si>
  <si>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</si>
  <si>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</si>
  <si>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</si>
  <si>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</si>
  <si>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</si>
  <si>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</si>
  <si>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</si>
  <si>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</si>
  <si>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</si>
  <si>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</si>
  <si>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</si>
  <si>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</si>
  <si>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</si>
  <si>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</si>
  <si>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</si>
  <si>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</si>
  <si>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</si>
  <si>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</si>
  <si>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</si>
  <si>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</si>
  <si>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</si>
  <si>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</si>
  <si>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</si>
  <si>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</si>
  <si>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</si>
  <si>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</si>
  <si>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</si>
  <si>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</si>
  <si>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</si>
  <si>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</si>
  <si>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</si>
  <si>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</si>
  <si>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</si>
  <si>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</si>
  <si>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</si>
  <si>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</si>
  <si>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</si>
  <si>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</si>
  <si>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</si>
  <si>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</si>
  <si>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</si>
  <si>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</si>
  <si>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</si>
  <si>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</si>
  <si>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</si>
  <si>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</si>
  <si>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</si>
  <si>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</si>
  <si>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</si>
  <si>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</si>
  <si>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</si>
  <si>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</si>
  <si>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</si>
  <si>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</si>
  <si>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</si>
  <si>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</si>
  <si>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</si>
  <si>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</si>
  <si>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</si>
  <si>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</si>
  <si>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</si>
  <si>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</si>
  <si>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</si>
  <si>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</si>
  <si>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</si>
  <si>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</si>
  <si>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</si>
  <si>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</si>
  <si>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</si>
  <si>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</si>
  <si>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</si>
  <si>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</si>
  <si>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</si>
  <si>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</si>
  <si>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</si>
  <si>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</si>
  <si>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</si>
  <si>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</si>
  <si>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</si>
  <si>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</si>
  <si>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</si>
  <si>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</si>
  <si>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</si>
  <si>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</si>
  <si>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</si>
  <si>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</si>
  <si>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</si>
  <si>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</si>
  <si>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</si>
  <si>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</si>
  <si>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</si>
  <si>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</si>
  <si>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</si>
  <si>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</si>
  <si>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</si>
  <si>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</si>
  <si>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</si>
  <si>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</si>
  <si>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</si>
  <si>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</si>
  <si>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</si>
  <si>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</si>
  <si>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</si>
  <si>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</si>
  <si>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</si>
  <si>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</si>
  <si>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</si>
  <si>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</si>
  <si>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</si>
  <si>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</si>
  <si>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</si>
  <si>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</si>
  <si>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</si>
  <si>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</si>
  <si>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</si>
  <si>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</si>
  <si>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</si>
  <si>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</si>
  <si>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</si>
  <si>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</si>
  <si>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</si>
  <si>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</si>
  <si>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</si>
  <si>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</si>
  <si>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</si>
  <si>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</si>
  <si>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</si>
  <si>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</si>
  <si>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</si>
  <si>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</si>
  <si>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</si>
  <si>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</si>
  <si>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</si>
  <si>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</si>
  <si>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</si>
  <si>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</si>
  <si>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</si>
  <si>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</si>
  <si>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</si>
  <si>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</si>
  <si>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</si>
  <si>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</si>
  <si>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</si>
  <si>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</si>
  <si>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</si>
  <si>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</si>
  <si>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</si>
  <si>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</si>
  <si>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</si>
  <si>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</si>
  <si>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</si>
  <si>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</si>
  <si>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</si>
  <si>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</si>
  <si>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</si>
  <si>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</si>
  <si>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</si>
  <si>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</si>
  <si>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</si>
  <si>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</si>
  <si>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</si>
  <si>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</si>
  <si>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</si>
  <si>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</si>
  <si>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</si>
  <si>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</si>
  <si>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</si>
  <si>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</si>
  <si>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</si>
  <si>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</si>
  <si>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</si>
  <si>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</si>
  <si>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</si>
  <si>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</si>
  <si>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</si>
  <si>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</si>
  <si>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</si>
  <si>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</si>
  <si>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</si>
  <si>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</si>
  <si>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</si>
  <si>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</si>
  <si>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</si>
  <si>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</si>
  <si>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</si>
  <si>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</si>
  <si>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</si>
  <si>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</si>
  <si>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</si>
  <si>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</si>
  <si>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</si>
  <si>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</si>
  <si>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</si>
  <si>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</si>
  <si>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</si>
  <si>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</si>
  <si>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</si>
  <si>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</si>
  <si>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</si>
  <si>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</si>
  <si>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</si>
  <si>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</si>
  <si>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</si>
  <si>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</si>
  <si>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</si>
  <si>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</si>
  <si>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</si>
  <si>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</si>
  <si>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</si>
  <si>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</si>
  <si>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</si>
  <si>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</si>
  <si>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</si>
  <si>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</si>
  <si>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</si>
  <si>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</si>
  <si>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</si>
  <si>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</si>
  <si>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</si>
  <si>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</si>
  <si>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</si>
  <si>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</si>
  <si>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</si>
  <si>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</si>
  <si>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</si>
  <si>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</si>
  <si>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</si>
  <si>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</si>
  <si>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</si>
  <si>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</si>
  <si>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</si>
  <si>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</si>
  <si>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</si>
  <si>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</si>
  <si>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</si>
  <si>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</si>
  <si>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</si>
  <si>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</si>
  <si>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</si>
  <si>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</si>
  <si>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</si>
  <si>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</si>
  <si>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</si>
  <si>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</si>
  <si>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</si>
  <si>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</si>
  <si>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</si>
  <si>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</si>
  <si>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</si>
  <si>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</si>
  <si>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</si>
  <si>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</si>
  <si>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</si>
  <si>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</si>
  <si>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</si>
  <si>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</si>
  <si>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</si>
  <si>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</si>
  <si>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</si>
  <si>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</si>
  <si>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</si>
  <si>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</si>
  <si>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</si>
  <si>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</si>
  <si>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</si>
  <si>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</si>
  <si>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</si>
  <si>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</si>
  <si>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</si>
  <si>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</si>
  <si>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</si>
  <si>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</si>
  <si>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</si>
  <si>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</si>
  <si>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</si>
  <si>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</si>
  <si>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</si>
  <si>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</si>
  <si>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</si>
  <si>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</si>
  <si>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</si>
  <si>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</si>
  <si>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</si>
  <si>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</si>
  <si>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</si>
  <si>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</si>
  <si>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</si>
  <si>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</si>
  <si>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</si>
  <si>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</si>
  <si>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</si>
  <si>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</si>
  <si>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</si>
  <si>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</si>
  <si>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</si>
  <si>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</si>
  <si>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</si>
  <si>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</si>
  <si>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</si>
  <si>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</si>
  <si>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</si>
  <si>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</si>
  <si>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</si>
  <si>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</si>
  <si>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</si>
  <si>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</si>
  <si>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</si>
  <si>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</si>
  <si>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</si>
  <si>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</si>
  <si>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</si>
  <si>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</si>
  <si>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</si>
  <si>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</si>
  <si>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</si>
  <si>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</si>
  <si>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</si>
  <si>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</si>
  <si>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</si>
  <si>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</si>
  <si>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</si>
  <si>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</si>
  <si>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</si>
  <si>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</si>
  <si>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</si>
  <si>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</si>
  <si>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</si>
  <si>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</si>
  <si>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</si>
  <si>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</si>
  <si>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</si>
  <si>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</si>
  <si>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</si>
  <si>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</si>
  <si>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</si>
  <si>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</si>
  <si>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</si>
  <si>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</si>
  <si>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</si>
  <si>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</si>
  <si>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</si>
  <si>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</si>
  <si>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</si>
  <si>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</si>
  <si>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</si>
  <si>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</si>
  <si>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</si>
  <si>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</si>
  <si>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</si>
  <si>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</si>
  <si>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</si>
  <si>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</si>
  <si>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</si>
  <si>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</si>
  <si>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</si>
  <si>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</si>
  <si>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</si>
  <si>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</si>
  <si>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</si>
  <si>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</si>
  <si>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</si>
  <si>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</si>
  <si>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</si>
  <si>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</si>
  <si>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</si>
  <si>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</si>
  <si>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</si>
  <si>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</si>
  <si>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</si>
  <si>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</si>
  <si>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</si>
  <si>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</si>
  <si>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</si>
  <si>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</si>
  <si>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</si>
  <si>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</si>
  <si>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</si>
  <si>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</si>
  <si>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</si>
  <si>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</si>
  <si>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</si>
  <si>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</si>
  <si>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</si>
  <si>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</si>
  <si>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</si>
  <si>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</si>
  <si>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</si>
  <si>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</si>
  <si>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</si>
  <si>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</si>
  <si>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</si>
  <si>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</si>
  <si>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</si>
  <si>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</si>
  <si>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</si>
  <si>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</si>
  <si>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</si>
  <si>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</si>
  <si>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</si>
  <si>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</si>
  <si>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</si>
  <si>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</si>
  <si>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</si>
  <si>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</si>
  <si>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</si>
  <si>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</si>
  <si>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</si>
  <si>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</si>
  <si>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</si>
  <si>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</si>
  <si>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</si>
  <si>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</si>
  <si>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</si>
  <si>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</si>
  <si>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</si>
  <si>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</si>
  <si>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</si>
  <si>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</si>
  <si>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</si>
  <si>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</si>
  <si>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</si>
  <si>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</si>
  <si>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</si>
  <si>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</si>
  <si>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</si>
  <si>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</si>
  <si>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</si>
  <si>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</si>
  <si>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</si>
  <si>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</si>
  <si>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</si>
  <si>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</si>
  <si>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</si>
  <si>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</si>
  <si>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</si>
  <si>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</si>
  <si>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</si>
  <si>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</si>
  <si>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</si>
  <si>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</si>
  <si>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</si>
  <si>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</si>
  <si>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</si>
  <si>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</si>
  <si>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</si>
  <si>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</si>
  <si>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</si>
  <si>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</si>
  <si>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</si>
  <si>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</si>
  <si>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</si>
  <si>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</si>
  <si>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</si>
  <si>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</si>
  <si>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</si>
  <si>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</si>
  <si>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</si>
  <si>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</si>
  <si>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</si>
  <si>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</si>
  <si>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</si>
  <si>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</si>
  <si>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</si>
  <si>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</si>
  <si>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</si>
  <si>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</si>
  <si>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</si>
  <si>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</si>
  <si>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</si>
  <si>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</si>
  <si>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</si>
  <si>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</si>
  <si>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</si>
  <si>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</si>
  <si>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</si>
  <si>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</si>
  <si>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</si>
  <si>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</si>
  <si>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</si>
  <si>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</si>
  <si>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</si>
  <si>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</si>
  <si>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</si>
  <si>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</si>
  <si>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</si>
  <si>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</si>
  <si>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</si>
  <si>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</si>
  <si>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</si>
  <si>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</si>
  <si>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</si>
  <si>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</si>
  <si>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</si>
  <si>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</si>
  <si>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</si>
  <si>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</si>
  <si>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</si>
  <si>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</si>
  <si>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</si>
  <si>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</si>
  <si>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</si>
  <si>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</si>
  <si>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</si>
  <si>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</si>
  <si>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</si>
  <si>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</si>
  <si>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</si>
  <si>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</si>
  <si>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</si>
  <si>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</si>
  <si>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</si>
  <si>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</si>
  <si>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</si>
  <si>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</si>
  <si>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</si>
  <si>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</si>
  <si>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</si>
  <si>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</si>
  <si>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</si>
  <si>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</si>
  <si>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</si>
  <si>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</si>
  <si>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</si>
  <si>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</si>
  <si>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</si>
  <si>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</si>
  <si>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</si>
  <si>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</si>
  <si>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</si>
  <si>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</si>
  <si>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</si>
  <si>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</si>
  <si>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</si>
  <si>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</si>
  <si>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</si>
  <si>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</si>
  <si>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</si>
  <si>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</si>
  <si>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</si>
  <si>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</si>
  <si>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</si>
  <si>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</si>
  <si>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</si>
  <si>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</si>
  <si>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</si>
  <si>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</si>
  <si>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</si>
  <si>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</si>
  <si>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</si>
  <si>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</si>
  <si>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</si>
  <si>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</si>
  <si>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</si>
  <si>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</si>
  <si>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</si>
  <si>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</si>
  <si>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</si>
  <si>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</si>
  <si>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</si>
  <si>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</si>
  <si>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</si>
  <si>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</si>
  <si>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</si>
  <si>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</si>
  <si>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</si>
  <si>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</si>
  <si>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</si>
  <si>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</si>
  <si>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</si>
  <si>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</si>
  <si>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</si>
  <si>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</si>
  <si>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</si>
  <si>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</si>
  <si>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</si>
  <si>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</si>
  <si>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</si>
  <si>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</si>
  <si>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</si>
  <si>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</si>
  <si>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</si>
  <si>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</si>
  <si>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</si>
  <si>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</si>
  <si>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</si>
  <si>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</si>
  <si>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</si>
  <si>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</si>
  <si>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</si>
  <si>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</si>
  <si>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</si>
  <si>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</si>
  <si>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</si>
  <si>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</si>
  <si>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</si>
  <si>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</si>
  <si>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</si>
  <si>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</si>
  <si>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</si>
  <si>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</si>
  <si>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</si>
  <si>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</si>
  <si>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</si>
  <si>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</si>
  <si>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</si>
  <si>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</si>
  <si>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</si>
  <si>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</si>
  <si>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</si>
  <si>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</si>
  <si>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</si>
  <si>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</si>
  <si>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</si>
  <si>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</si>
  <si>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</si>
  <si>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</si>
  <si>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</si>
  <si>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</si>
  <si>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</si>
  <si>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</si>
  <si>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</si>
  <si>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</si>
  <si>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</si>
  <si>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</si>
  <si>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</si>
  <si>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</si>
  <si>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</si>
  <si>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</si>
  <si>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</si>
  <si>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</si>
  <si>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</si>
  <si>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</si>
  <si>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</si>
  <si>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</si>
  <si>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</si>
  <si>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</si>
  <si>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</si>
  <si>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</si>
  <si>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</si>
  <si>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</si>
  <si>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</si>
  <si>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</si>
  <si>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</si>
  <si>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</si>
  <si>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</si>
  <si>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</si>
  <si>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</si>
  <si>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</si>
  <si>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</si>
  <si>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</si>
  <si>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</si>
  <si>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</si>
  <si>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</si>
  <si>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</si>
  <si>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</si>
  <si>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</si>
  <si>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</si>
  <si>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</si>
  <si>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</si>
  <si>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</si>
  <si>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</si>
  <si>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</si>
  <si>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</si>
  <si>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</si>
  <si>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</si>
  <si>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</si>
  <si>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</si>
  <si>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</si>
  <si>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</si>
  <si>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</si>
  <si>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</si>
  <si>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</si>
  <si>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</si>
  <si>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</si>
  <si>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</si>
  <si>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</si>
  <si>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</si>
  <si>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</si>
  <si>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</si>
  <si>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</si>
  <si>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</si>
  <si>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</si>
  <si>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</si>
  <si>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</si>
  <si>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</si>
  <si>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</si>
  <si>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</si>
  <si>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</si>
  <si>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</si>
  <si>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</si>
  <si>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</si>
  <si>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</si>
  <si>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</si>
  <si>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</si>
  <si>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</si>
  <si>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</si>
  <si>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</si>
  <si>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</si>
  <si>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</si>
  <si>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</si>
  <si>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</si>
  <si>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</si>
  <si>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</si>
  <si>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</si>
  <si>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</si>
  <si>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</si>
  <si>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</si>
  <si>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</si>
  <si>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</si>
  <si>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</si>
  <si>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</si>
  <si>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</si>
  <si>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</si>
  <si>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</si>
  <si>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</si>
  <si>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</si>
  <si>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</si>
  <si>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</si>
  <si>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</si>
  <si>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</si>
  <si>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</si>
  <si>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</si>
  <si>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</si>
  <si>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</si>
  <si>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</si>
  <si>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</si>
  <si>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</si>
  <si>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</si>
  <si>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</si>
  <si>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</si>
  <si>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</si>
  <si>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</si>
  <si>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</si>
  <si>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</si>
  <si>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</si>
  <si>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</si>
  <si>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</si>
  <si>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</si>
  <si>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</si>
  <si>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</si>
  <si>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</si>
  <si>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</si>
  <si>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</si>
  <si>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</si>
  <si>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</si>
  <si>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</si>
  <si>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</si>
  <si>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</si>
  <si>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</si>
  <si>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</si>
  <si>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</si>
  <si>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</si>
  <si>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</si>
  <si>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</si>
  <si>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</si>
  <si>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</si>
  <si>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</si>
  <si>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</si>
  <si>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</si>
  <si>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</si>
  <si>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</si>
  <si>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</si>
  <si>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</si>
  <si>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</si>
  <si>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</si>
  <si>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</si>
  <si>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</si>
  <si>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</si>
  <si>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</si>
  <si>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</si>
  <si>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</si>
  <si>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</si>
  <si>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</si>
  <si>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</si>
  <si>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</si>
  <si>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</si>
  <si>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</si>
  <si>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</si>
  <si>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</si>
  <si>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</si>
  <si>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</si>
  <si>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</si>
  <si>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</si>
  <si>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</si>
  <si>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</si>
  <si>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</si>
  <si>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</si>
  <si>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</si>
  <si>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</si>
  <si>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</si>
  <si>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</si>
  <si>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</si>
  <si>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</si>
  <si>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</si>
  <si>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</si>
  <si>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</si>
  <si>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</si>
  <si>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</si>
  <si>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</si>
  <si>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</si>
  <si>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</si>
  <si>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</si>
  <si>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</si>
  <si>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</si>
  <si>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</si>
  <si>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</si>
  <si>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</si>
  <si>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</si>
  <si>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</si>
  <si>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</si>
  <si>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</si>
  <si>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</si>
  <si>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</si>
  <si>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</si>
  <si>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</si>
  <si>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</si>
  <si>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</si>
  <si>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</si>
  <si>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</si>
  <si>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</si>
  <si>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</si>
  <si>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</si>
  <si>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</si>
  <si>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</si>
  <si>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</si>
  <si>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</si>
  <si>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</si>
  <si>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</si>
  <si>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</si>
  <si>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</si>
  <si>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</si>
  <si>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</si>
  <si>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</si>
  <si>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</si>
  <si>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</si>
  <si>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</si>
  <si>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</si>
  <si>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</si>
  <si>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</si>
  <si>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</si>
  <si>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</si>
  <si>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</si>
  <si>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</si>
  <si>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</si>
  <si>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</si>
  <si>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</si>
  <si>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</si>
  <si>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</si>
  <si>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</si>
  <si>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</si>
  <si>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</si>
  <si>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</si>
  <si>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</si>
  <si>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</si>
  <si>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</si>
  <si>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</si>
  <si>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</si>
  <si>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</si>
  <si>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</si>
  <si>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</si>
  <si>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</si>
  <si>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</si>
  <si>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</si>
  <si>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</si>
  <si>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</si>
  <si>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</si>
  <si>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</si>
  <si>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</si>
  <si>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</si>
  <si>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</si>
  <si>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</si>
  <si>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</si>
  <si>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</si>
  <si>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</si>
  <si>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</si>
  <si>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</si>
  <si>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</si>
  <si>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</si>
  <si>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</si>
  <si>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</si>
  <si>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</si>
  <si>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</si>
  <si>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</si>
  <si>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</si>
  <si>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</si>
  <si>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</si>
  <si>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</si>
  <si>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</si>
  <si>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</si>
  <si>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</si>
  <si>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</si>
  <si>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</si>
  <si>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</si>
  <si>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</si>
  <si>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</si>
  <si>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</si>
  <si>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</si>
  <si>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</si>
  <si>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</si>
  <si>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</si>
  <si>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</si>
  <si>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</si>
  <si>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</si>
  <si>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</si>
  <si>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</si>
  <si>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</si>
  <si>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</si>
  <si>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</si>
  <si>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</si>
  <si>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</si>
  <si>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</si>
  <si>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</si>
  <si>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</si>
  <si>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</si>
  <si>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</si>
  <si>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</si>
  <si>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</si>
  <si>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</si>
  <si>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</si>
  <si>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</si>
  <si>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</si>
  <si>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</si>
  <si>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</si>
  <si>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</si>
  <si>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</si>
  <si>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</si>
  <si>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</si>
  <si>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</si>
  <si>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</si>
  <si>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</si>
  <si>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</si>
  <si>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</si>
  <si>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</si>
  <si>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</si>
  <si>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</si>
  <si>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</si>
  <si>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</si>
  <si>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</si>
  <si>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</si>
  <si>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</si>
  <si>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</si>
  <si>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</si>
  <si>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</si>
  <si>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</si>
  <si>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</si>
  <si>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</si>
  <si>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</si>
  <si>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</si>
  <si>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</si>
  <si>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</si>
  <si>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</si>
  <si>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</si>
  <si>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</si>
  <si>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</si>
  <si>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</si>
  <si>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</si>
  <si>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</si>
  <si>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</si>
  <si>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</si>
  <si>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</si>
  <si>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</si>
  <si>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</si>
  <si>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</si>
  <si>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</si>
  <si>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</si>
  <si>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</si>
  <si>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</si>
  <si>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</si>
  <si>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</si>
  <si>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</si>
  <si>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</si>
  <si>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</si>
  <si>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</si>
  <si>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</si>
  <si>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</si>
  <si>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</si>
  <si>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</si>
  <si>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</si>
  <si>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</si>
  <si>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</si>
  <si>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</si>
  <si>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</si>
  <si>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</si>
  <si>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</si>
  <si>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</si>
  <si>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</si>
  <si>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</si>
  <si>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</si>
  <si>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</si>
  <si>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</si>
  <si>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</si>
  <si>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</si>
  <si>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</si>
  <si>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</si>
  <si>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</si>
  <si>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</si>
  <si>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</si>
  <si>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</si>
  <si>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</si>
  <si>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</si>
  <si>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</si>
  <si>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</si>
  <si>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</si>
  <si>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</si>
  <si>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</si>
  <si>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</si>
  <si>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</si>
  <si>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</si>
  <si>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</si>
  <si>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</si>
  <si>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</si>
  <si>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</si>
  <si>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</si>
  <si>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</si>
  <si>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</si>
  <si>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</si>
  <si>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</si>
  <si>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</si>
  <si>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</si>
  <si>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</si>
  <si>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</si>
  <si>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</si>
  <si>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</si>
  <si>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</si>
  <si>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</si>
  <si>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</si>
  <si>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</si>
  <si>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</si>
  <si>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</si>
  <si>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</si>
  <si>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</si>
  <si>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</si>
  <si>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</si>
  <si>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</si>
  <si>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</si>
  <si>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</si>
  <si>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</si>
  <si>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</si>
  <si>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</si>
  <si>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</si>
  <si>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</si>
  <si>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</si>
  <si>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</si>
  <si>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</si>
  <si>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</si>
  <si>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</si>
  <si>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</si>
  <si>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</si>
  <si>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</si>
  <si>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</si>
  <si>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</si>
  <si>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</si>
  <si>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</si>
  <si>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</si>
  <si>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</si>
  <si>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</si>
  <si>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</si>
  <si>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</si>
  <si>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</si>
  <si>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</si>
  <si>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</si>
  <si>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</si>
  <si>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</si>
  <si>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</si>
  <si>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</si>
  <si>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</si>
  <si>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</si>
  <si>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</si>
  <si>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</si>
  <si>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</si>
  <si>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</si>
  <si>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</si>
  <si>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</si>
  <si>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</si>
  <si>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</si>
  <si>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</si>
  <si>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</si>
  <si>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</si>
  <si>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</si>
  <si>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</si>
  <si>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</si>
  <si>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</si>
  <si>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</si>
  <si>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</si>
  <si>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</si>
  <si>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</si>
  <si>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</si>
  <si>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</si>
  <si>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</si>
  <si>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</si>
  <si>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</si>
  <si>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</si>
  <si>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</si>
  <si>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</si>
  <si>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</si>
  <si>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</si>
  <si>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</si>
  <si>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</si>
  <si>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</si>
  <si>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</si>
  <si>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</si>
  <si>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</si>
  <si>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</si>
  <si>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</si>
  <si>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</si>
  <si>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</si>
  <si>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</si>
  <si>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</si>
  <si>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</si>
  <si>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</si>
  <si>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</si>
  <si>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</si>
  <si>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</si>
  <si>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</si>
  <si>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</si>
  <si>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</si>
  <si>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</si>
  <si>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</si>
  <si>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</si>
  <si>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</si>
  <si>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</si>
  <si>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</si>
  <si>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</si>
  <si>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</si>
  <si>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</si>
  <si>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</si>
  <si>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</si>
  <si>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</si>
  <si>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</si>
  <si>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</si>
  <si>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</si>
  <si>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</si>
  <si>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</si>
  <si>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</si>
  <si>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</si>
  <si>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</si>
  <si>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</si>
  <si>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</si>
  <si>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</si>
  <si>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</si>
  <si>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</si>
  <si>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</si>
  <si>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</si>
  <si>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</si>
  <si>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</si>
  <si>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</si>
  <si>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</si>
  <si>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</si>
  <si>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</si>
  <si>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</si>
  <si>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</si>
  <si>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</si>
  <si>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</si>
  <si>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</si>
  <si>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</si>
  <si>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</si>
  <si>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</si>
  <si>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</si>
  <si>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</si>
  <si>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</si>
  <si>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</si>
  <si>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</si>
  <si>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</si>
  <si>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</si>
  <si>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</si>
  <si>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</si>
  <si>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</si>
  <si>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</si>
  <si>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</si>
  <si>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</si>
  <si>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</si>
  <si>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</si>
  <si>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</si>
  <si>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</si>
  <si>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</si>
  <si>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</si>
  <si>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</si>
  <si>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</si>
  <si>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</si>
  <si>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</si>
  <si>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</si>
  <si>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</si>
  <si>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</si>
  <si>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</si>
  <si>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</si>
  <si>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</si>
  <si>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</si>
  <si>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</si>
  <si>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</si>
  <si>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</si>
  <si>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</si>
  <si>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</si>
  <si>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</si>
  <si>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</si>
  <si>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</si>
  <si>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</si>
  <si>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</si>
  <si>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</si>
  <si>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</si>
  <si>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</si>
  <si>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</si>
  <si>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</si>
  <si>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</si>
  <si>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</si>
  <si>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</si>
  <si>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</si>
  <si>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</si>
  <si>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</si>
  <si>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</si>
  <si>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</si>
  <si>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</si>
  <si>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</si>
  <si>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</si>
  <si>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</si>
  <si>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</si>
  <si>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</si>
  <si>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</si>
  <si>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</si>
  <si>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</si>
  <si>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</si>
  <si>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</si>
  <si>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</si>
  <si>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</si>
  <si>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</si>
  <si>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</si>
  <si>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</si>
  <si>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</si>
  <si>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</si>
  <si>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</si>
  <si>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</si>
  <si>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</si>
  <si>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</si>
  <si>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</si>
  <si>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</si>
  <si>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</si>
  <si>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</si>
  <si>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</si>
  <si>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</si>
  <si>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</si>
  <si>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</si>
  <si>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</si>
  <si>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</si>
  <si>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</si>
  <si>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</si>
  <si>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</si>
  <si>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</si>
  <si>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</si>
  <si>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</si>
  <si>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</si>
  <si>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</si>
  <si>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</si>
  <si>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</si>
  <si>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</si>
  <si>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</si>
  <si>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</si>
  <si>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</si>
  <si>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</si>
  <si>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</si>
  <si>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</si>
  <si>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</si>
  <si>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</si>
  <si>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</si>
  <si>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</si>
  <si>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</si>
  <si>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</si>
  <si>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</si>
  <si>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</si>
  <si>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</si>
  <si>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</si>
  <si>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</si>
  <si>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</si>
  <si>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</si>
  <si>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</si>
  <si>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</si>
  <si>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</si>
  <si>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</si>
  <si>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</si>
  <si>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</si>
  <si>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</si>
  <si>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</si>
  <si>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</si>
  <si>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</si>
  <si>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</si>
  <si>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</si>
  <si>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</si>
  <si>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</si>
  <si>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</si>
  <si>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</si>
  <si>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</si>
  <si>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</si>
  <si>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</si>
  <si>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</si>
  <si>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</si>
  <si>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</si>
  <si>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</si>
  <si>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</si>
  <si>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</si>
  <si>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</si>
  <si>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</si>
  <si>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</si>
  <si>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</si>
  <si>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</si>
  <si>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</si>
  <si>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</si>
  <si>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</si>
  <si>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</si>
  <si>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</si>
  <si>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</si>
  <si>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</si>
  <si>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</si>
  <si>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</si>
  <si>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</si>
  <si>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</si>
  <si>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</si>
  <si>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</si>
  <si>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</si>
  <si>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</si>
  <si>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</si>
  <si>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</si>
  <si>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</si>
  <si>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</si>
  <si>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</si>
  <si>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</si>
  <si>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</si>
  <si>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</si>
  <si>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</si>
  <si>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</si>
  <si>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</si>
  <si>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</si>
  <si>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</si>
  <si>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</si>
  <si>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</si>
  <si>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</si>
  <si>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</si>
  <si>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</si>
  <si>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</si>
  <si>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</si>
  <si>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</si>
  <si>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</si>
  <si>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</si>
  <si>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</si>
  <si>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</si>
  <si>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</si>
  <si>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</si>
  <si>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</si>
  <si>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</si>
  <si>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</si>
  <si>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</si>
  <si>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</si>
  <si>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</si>
  <si>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</si>
  <si>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</si>
  <si>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</si>
  <si>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</si>
  <si>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</si>
  <si>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</si>
  <si>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</si>
  <si>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</si>
  <si>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</si>
  <si>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</si>
  <si>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</si>
  <si>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</si>
  <si>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</si>
  <si>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</si>
  <si>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</si>
  <si>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</si>
  <si>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</si>
  <si>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</si>
  <si>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</si>
  <si>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</si>
  <si>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</si>
  <si>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</si>
  <si>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</si>
  <si>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</si>
  <si>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</si>
  <si>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</si>
  <si>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</si>
  <si>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</si>
  <si>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</si>
  <si>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</si>
  <si>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</si>
  <si>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</si>
  <si>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</si>
  <si>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</si>
  <si>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</si>
  <si>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</si>
  <si>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</si>
  <si>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</si>
  <si>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</si>
  <si>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</si>
  <si>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</si>
  <si>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</si>
  <si>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</si>
  <si>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</si>
  <si>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</si>
  <si>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</si>
  <si>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</si>
  <si>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</si>
  <si>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</si>
  <si>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</si>
  <si>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</si>
  <si>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</si>
  <si>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</si>
  <si>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</si>
  <si>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</si>
  <si>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</si>
  <si>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</si>
  <si>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</si>
  <si>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</si>
  <si>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</si>
  <si>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</si>
  <si>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</si>
  <si>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</si>
  <si>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</si>
  <si>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</si>
  <si>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</si>
  <si>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</si>
  <si>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</si>
  <si>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</si>
  <si>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</si>
  <si>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</si>
  <si>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</si>
  <si>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</si>
  <si>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</si>
  <si>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</si>
  <si>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</si>
  <si>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</si>
  <si>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</si>
  <si>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</si>
  <si>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</si>
  <si>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</si>
  <si>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</si>
  <si>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</si>
  <si>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</si>
  <si>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</si>
  <si>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</si>
  <si>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</si>
  <si>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</si>
  <si>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</si>
  <si>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</si>
  <si>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</si>
  <si>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</si>
  <si>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</si>
  <si>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</si>
  <si>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</si>
  <si>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</si>
  <si>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</si>
  <si>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</si>
  <si>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</si>
  <si>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</si>
  <si>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</si>
  <si>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</si>
  <si>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</si>
  <si>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</si>
  <si>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</si>
  <si>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</si>
  <si>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</si>
  <si>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</si>
  <si>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</si>
  <si>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</si>
  <si>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</si>
  <si>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</si>
  <si>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</si>
  <si>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</si>
  <si>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</si>
  <si>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</si>
  <si>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</si>
  <si>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</si>
  <si>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</si>
  <si>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</si>
  <si>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</si>
  <si>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</si>
  <si>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</si>
  <si>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</si>
  <si>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</si>
  <si>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</si>
  <si>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</si>
  <si>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</si>
  <si>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</si>
  <si>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</si>
  <si>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</si>
  <si>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</si>
  <si>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</si>
  <si>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</si>
  <si>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</si>
  <si>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</si>
  <si>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</si>
  <si>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</si>
  <si>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</si>
  <si>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</si>
  <si>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</si>
  <si>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</si>
  <si>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</si>
  <si>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</si>
  <si>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</si>
  <si>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</si>
  <si>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</si>
  <si>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</si>
  <si>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</si>
  <si>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</si>
  <si>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</si>
  <si>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</si>
  <si>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</si>
  <si>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</si>
  <si>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</si>
  <si>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</si>
  <si>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</si>
  <si>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</si>
  <si>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</si>
  <si>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</si>
  <si>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</si>
  <si>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</si>
  <si>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</si>
  <si>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</si>
  <si>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</si>
  <si>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</si>
  <si>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</si>
  <si>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</si>
  <si>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</si>
  <si>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</si>
  <si>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</si>
  <si>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</si>
  <si>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</si>
  <si>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</si>
  <si>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</si>
  <si>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</si>
  <si>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</si>
  <si>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</si>
  <si>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</si>
  <si>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</si>
  <si>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</si>
  <si>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</si>
  <si>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</si>
  <si>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</si>
  <si>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</si>
  <si>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</si>
  <si>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</si>
  <si>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</si>
  <si>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</si>
  <si>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</si>
  <si>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</si>
  <si>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</si>
  <si>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</si>
  <si>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</si>
  <si>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</si>
  <si>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</si>
  <si>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</si>
  <si>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</si>
  <si>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</si>
  <si>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</si>
  <si>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</si>
  <si>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</si>
  <si>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</si>
  <si>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</si>
  <si>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</si>
  <si>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</si>
  <si>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</si>
  <si>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</si>
  <si>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</si>
  <si>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</si>
  <si>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</si>
  <si>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</si>
  <si>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</si>
  <si>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</si>
  <si>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</si>
  <si>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</si>
  <si>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</si>
  <si>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</si>
  <si>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</si>
  <si>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</si>
  <si>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</si>
  <si>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</si>
  <si>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</si>
  <si>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</si>
  <si>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</si>
  <si>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</si>
  <si>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</si>
  <si>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</si>
  <si>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</si>
  <si>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</si>
  <si>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</si>
  <si>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</si>
  <si>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</si>
  <si>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</si>
  <si>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</si>
  <si>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</si>
  <si>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</si>
  <si>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</si>
  <si>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</si>
  <si>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</si>
  <si>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</si>
  <si>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</si>
  <si>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</si>
  <si>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</si>
  <si>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</si>
  <si>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</si>
  <si>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</si>
  <si>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</si>
  <si>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</si>
  <si>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</si>
  <si>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</si>
  <si>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</si>
  <si>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</si>
  <si>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</si>
  <si>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</si>
  <si>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</si>
  <si>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</si>
  <si>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</si>
  <si>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</si>
  <si>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</si>
  <si>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</si>
  <si>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</si>
  <si>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</si>
  <si>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</si>
  <si>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</si>
  <si>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</si>
  <si>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</si>
  <si>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</si>
  <si>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</si>
  <si>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</si>
  <si>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</si>
  <si>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</si>
  <si>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</si>
  <si>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</si>
  <si>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</si>
  <si>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</si>
  <si>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</si>
  <si>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</si>
  <si>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</si>
  <si>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</si>
  <si>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</si>
  <si>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</si>
  <si>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</si>
  <si>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</si>
  <si>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</si>
  <si>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</si>
  <si>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</si>
  <si>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</si>
  <si>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</si>
  <si>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</si>
  <si>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</si>
  <si>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</si>
  <si>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</si>
  <si>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</si>
  <si>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</si>
  <si>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</si>
  <si>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</si>
  <si>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</si>
  <si>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</si>
  <si>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</si>
  <si>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</si>
  <si>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</si>
  <si>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</si>
  <si>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</si>
  <si>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</si>
  <si>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</si>
  <si>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</si>
  <si>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</si>
  <si>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</si>
  <si>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</si>
  <si>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</si>
  <si>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</si>
  <si>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</si>
  <si>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</si>
  <si>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</si>
  <si>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</si>
  <si>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</si>
  <si>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</si>
  <si>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</si>
  <si>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</si>
  <si>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</si>
  <si>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</si>
  <si>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</si>
  <si>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</si>
  <si>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</si>
  <si>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</si>
  <si>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</si>
  <si>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</si>
  <si>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</si>
  <si>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</si>
  <si>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</si>
  <si>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</si>
  <si>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</si>
  <si>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</si>
  <si>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</si>
  <si>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</si>
  <si>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</si>
  <si>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</si>
  <si>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</si>
  <si>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</si>
  <si>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</si>
  <si>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</si>
  <si>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</si>
  <si>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</si>
  <si>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</si>
  <si>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</si>
  <si>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</si>
  <si>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</si>
  <si>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</si>
  <si>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</si>
  <si>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</si>
  <si>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</si>
  <si>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</si>
  <si>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</si>
  <si>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</si>
  <si>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</si>
  <si>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</si>
  <si>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</si>
  <si>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</si>
  <si>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</si>
  <si>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</si>
  <si>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</si>
  <si>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</si>
  <si>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</si>
  <si>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</si>
  <si>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</si>
  <si>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</si>
  <si>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</si>
  <si>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</si>
  <si>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</si>
  <si>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</si>
  <si>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</si>
  <si>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</si>
  <si>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</si>
  <si>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</si>
  <si>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</si>
  <si>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</si>
  <si>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</si>
  <si>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</si>
  <si>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</si>
  <si>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</si>
  <si>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</si>
  <si>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</si>
  <si>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</si>
  <si>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</si>
  <si>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</si>
  <si>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</si>
  <si>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</si>
  <si>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</si>
  <si>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</si>
  <si>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</si>
  <si>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</si>
  <si>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</si>
  <si>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</si>
  <si>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</si>
  <si>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</si>
  <si>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</si>
  <si>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</si>
  <si>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</si>
  <si>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</si>
  <si>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</si>
  <si>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</si>
  <si>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</si>
  <si>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</si>
  <si>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</si>
  <si>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</si>
  <si>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</si>
  <si>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</si>
  <si>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</si>
  <si>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</si>
  <si>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</si>
  <si>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</si>
  <si>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</si>
  <si>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</si>
  <si>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</si>
  <si>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</si>
  <si>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</si>
  <si>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</si>
  <si>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</si>
  <si>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</si>
  <si>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</si>
  <si>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</si>
  <si>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</si>
  <si>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</si>
  <si>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</si>
  <si>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</si>
  <si>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</si>
  <si>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</si>
  <si>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</si>
  <si>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</si>
  <si>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</si>
  <si>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</si>
  <si>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</si>
  <si>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</si>
  <si>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</si>
  <si>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</si>
  <si>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</si>
  <si>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</si>
  <si>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</si>
  <si>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</si>
  <si>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</si>
  <si>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</si>
  <si>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</si>
  <si>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</si>
  <si>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</si>
  <si>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</si>
  <si>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</si>
  <si>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</si>
  <si>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</si>
  <si>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</si>
  <si>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</si>
  <si>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</si>
  <si>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</si>
  <si>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</si>
  <si>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</si>
  <si>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</si>
  <si>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</si>
  <si>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</si>
  <si>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</si>
  <si>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</si>
  <si>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</si>
  <si>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</si>
  <si>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</si>
  <si>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</si>
  <si>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</si>
  <si>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</si>
  <si>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</si>
  <si>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</si>
  <si>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</si>
  <si>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</si>
  <si>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</si>
  <si>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</si>
  <si>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</si>
  <si>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</si>
  <si>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</si>
  <si>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</si>
  <si>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</si>
  <si>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</si>
  <si>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</si>
  <si>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</si>
  <si>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</si>
  <si>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</si>
  <si>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</si>
  <si>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</si>
  <si>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</si>
  <si>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</si>
  <si>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</si>
  <si>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</si>
  <si>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</si>
  <si>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</si>
  <si>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</si>
  <si>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</si>
  <si>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</si>
  <si>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</si>
  <si>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</si>
  <si>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</si>
  <si>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</si>
  <si>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</si>
  <si>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</si>
  <si>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</si>
  <si>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</si>
  <si>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</si>
  <si>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</si>
  <si>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</si>
  <si>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</si>
  <si>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</si>
  <si>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</si>
  <si>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</si>
  <si>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</si>
  <si>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</si>
  <si>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</si>
  <si>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</si>
  <si>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</si>
  <si>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</si>
  <si>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</si>
  <si>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</si>
  <si>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</si>
  <si>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</si>
  <si>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</si>
  <si>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</si>
  <si>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</si>
  <si>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</si>
  <si>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</si>
  <si>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</si>
  <si>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</si>
  <si>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</si>
  <si>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</si>
  <si>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</si>
  <si>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</si>
  <si>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</si>
  <si>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</si>
  <si>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</si>
  <si>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</si>
  <si>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</si>
  <si>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</si>
  <si>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</si>
  <si>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</si>
  <si>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</si>
  <si>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</si>
  <si>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</si>
  <si>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</si>
  <si>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</si>
  <si>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</si>
  <si>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</si>
  <si>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</si>
  <si>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</si>
  <si>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</si>
  <si>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</si>
  <si>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</si>
  <si>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</si>
  <si>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</si>
  <si>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</si>
  <si>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</si>
  <si>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</si>
  <si>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</si>
  <si>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</si>
  <si>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</si>
  <si>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</si>
  <si>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</si>
  <si>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</si>
  <si>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</si>
  <si>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</si>
  <si>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</si>
  <si>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</si>
  <si>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</si>
  <si>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</si>
  <si>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</si>
  <si>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</si>
  <si>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</si>
  <si>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</si>
  <si>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</si>
  <si>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</si>
  <si>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</si>
  <si>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</si>
  <si>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</si>
  <si>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</si>
  <si>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</si>
  <si>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</si>
  <si>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</si>
  <si>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</si>
  <si>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</si>
  <si>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</si>
  <si>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</si>
  <si>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</si>
  <si>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</si>
  <si>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</si>
  <si>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</si>
  <si>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</si>
  <si>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</si>
  <si>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</si>
  <si>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</si>
  <si>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</si>
  <si>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</si>
  <si>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</si>
  <si>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</si>
  <si>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</si>
  <si>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</si>
  <si>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</si>
  <si>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</si>
  <si>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</si>
  <si>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</si>
  <si>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</si>
  <si>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</si>
  <si>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</si>
  <si>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</si>
  <si>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</si>
  <si>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</si>
  <si>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</si>
  <si>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</si>
  <si>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</si>
  <si>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</si>
  <si>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</si>
  <si>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</si>
  <si>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</si>
  <si>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</si>
  <si>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</si>
  <si>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</si>
  <si>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</si>
  <si>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</si>
  <si>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</si>
  <si>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</si>
  <si>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</si>
  <si>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</si>
  <si>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</si>
  <si>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</si>
  <si>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</si>
  <si>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</si>
  <si>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</si>
  <si>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</si>
  <si>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</si>
  <si>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</si>
  <si>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</si>
  <si>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</si>
  <si>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</si>
  <si>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</si>
  <si>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</si>
  <si>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</si>
  <si>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</si>
  <si>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</si>
  <si>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</si>
  <si>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</si>
  <si>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</si>
  <si>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</si>
  <si>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</si>
  <si>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</si>
  <si>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</si>
  <si>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</si>
  <si>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</si>
  <si>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</si>
  <si>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</si>
  <si>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</si>
  <si>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</si>
  <si>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</si>
  <si>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</si>
  <si>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</si>
  <si>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</si>
  <si>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</si>
  <si>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</si>
  <si>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</si>
  <si>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</si>
  <si>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</si>
  <si>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</si>
  <si>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</si>
  <si>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</si>
  <si>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</si>
  <si>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</si>
  <si>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</si>
  <si>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</si>
  <si>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</si>
  <si>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</si>
  <si>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</si>
  <si>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</si>
  <si>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</si>
  <si>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</si>
  <si>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</si>
  <si>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</si>
  <si>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</si>
  <si>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</si>
  <si>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</si>
  <si>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</si>
  <si>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</si>
  <si>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</si>
  <si>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</si>
  <si>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</si>
  <si>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</si>
  <si>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</si>
  <si>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</si>
  <si>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</si>
  <si>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</si>
  <si>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</si>
  <si>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</si>
  <si>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</si>
  <si>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</si>
  <si>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</si>
  <si>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</si>
  <si>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</si>
  <si>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</si>
  <si>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</si>
  <si>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</si>
  <si>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</si>
  <si>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</si>
  <si>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</si>
  <si>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</si>
  <si>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</si>
  <si>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</si>
  <si>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</si>
  <si>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</si>
  <si>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</si>
  <si>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</si>
  <si>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</si>
  <si>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</si>
  <si>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</si>
  <si>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</si>
  <si>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</si>
  <si>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</si>
  <si>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</si>
  <si>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</si>
  <si>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</si>
  <si>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</si>
  <si>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</si>
  <si>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</si>
  <si>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</si>
  <si>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</si>
  <si>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</si>
  <si>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</si>
  <si>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</si>
  <si>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</si>
  <si>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</si>
  <si>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</si>
  <si>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</si>
  <si>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</si>
  <si>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</si>
  <si>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</si>
  <si>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</si>
  <si>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</si>
  <si>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</si>
  <si>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</si>
  <si>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</si>
  <si>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</si>
  <si>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</si>
  <si>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</si>
  <si>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</si>
  <si>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</si>
  <si>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</si>
  <si>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</si>
  <si>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</si>
  <si>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</si>
  <si>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</si>
  <si>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</si>
  <si>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</si>
  <si>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</si>
  <si>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</si>
  <si>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</si>
  <si>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</si>
  <si>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</si>
  <si>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</si>
  <si>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</si>
  <si>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</si>
  <si>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</si>
  <si>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</si>
  <si>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</si>
  <si>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</si>
  <si>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</si>
  <si>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</si>
  <si>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</si>
  <si>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</si>
  <si>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</si>
  <si>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</si>
  <si>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</si>
  <si>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</si>
  <si>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</si>
  <si>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</si>
  <si>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</si>
  <si>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</si>
  <si>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</si>
  <si>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</si>
  <si>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</si>
  <si>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</si>
  <si>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</si>
  <si>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</si>
  <si>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</si>
  <si>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</si>
  <si>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</si>
  <si>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</si>
  <si>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</si>
  <si>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</si>
  <si>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</si>
  <si>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</si>
  <si>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</si>
  <si>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</si>
  <si>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</si>
  <si>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</si>
  <si>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</si>
  <si>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</si>
  <si>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</si>
  <si>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</si>
  <si>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</si>
  <si>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</si>
  <si>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</si>
  <si>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</si>
  <si>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</si>
  <si>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</si>
  <si>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</si>
  <si>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</si>
  <si>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</si>
  <si>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</si>
  <si>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</si>
  <si>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</si>
  <si>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</si>
  <si>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</si>
  <si>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</si>
  <si>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</si>
  <si>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</si>
  <si>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</si>
  <si>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</si>
  <si>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</si>
  <si>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</si>
  <si>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</si>
  <si>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</si>
  <si>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</si>
  <si>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</si>
  <si>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</si>
  <si>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</si>
  <si>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</si>
  <si>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</si>
  <si>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</si>
  <si>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</si>
  <si>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</si>
  <si>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</si>
  <si>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</si>
  <si>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</si>
  <si>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</si>
  <si>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</si>
  <si>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</si>
  <si>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</si>
  <si>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</si>
  <si>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</si>
  <si>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</si>
  <si>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</si>
  <si>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</si>
  <si>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</si>
  <si>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</si>
  <si>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</si>
  <si>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</si>
  <si>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</si>
  <si>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</si>
  <si>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</si>
  <si>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</si>
  <si>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</si>
  <si>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</si>
  <si>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</si>
  <si>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</si>
  <si>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</si>
  <si>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</si>
  <si>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</si>
  <si>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</si>
  <si>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</si>
  <si>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</si>
  <si>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</si>
  <si>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</si>
  <si>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</si>
  <si>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</si>
  <si>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</si>
  <si>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</si>
  <si>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</si>
  <si>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</si>
  <si>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</si>
  <si>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</si>
  <si>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</si>
  <si>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</si>
  <si>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</si>
  <si>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</si>
  <si>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</si>
  <si>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</si>
  <si>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</si>
  <si>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</si>
  <si>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</si>
  <si>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</si>
  <si>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</si>
  <si>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</si>
  <si>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</si>
  <si>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</si>
  <si>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</si>
  <si>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</si>
  <si>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</si>
  <si>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</si>
  <si>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</si>
  <si>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</si>
  <si>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</si>
  <si>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</si>
  <si>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</si>
  <si>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</si>
  <si>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</si>
  <si>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</si>
  <si>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</si>
  <si>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</si>
  <si>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</si>
  <si>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</si>
  <si>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</si>
  <si>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</si>
  <si>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</si>
  <si>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</si>
  <si>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</si>
  <si>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</si>
  <si>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</si>
  <si>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</si>
  <si>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</si>
  <si>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</si>
  <si>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</si>
  <si>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</si>
  <si>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</si>
  <si>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</si>
  <si>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</si>
  <si>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</si>
  <si>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</si>
  <si>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</si>
  <si>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</si>
  <si>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</si>
  <si>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</si>
  <si>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</si>
  <si>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</si>
  <si>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</si>
  <si>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</si>
  <si>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</si>
  <si>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</si>
  <si>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</si>
  <si>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</si>
  <si>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</si>
  <si>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</si>
  <si>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</si>
  <si>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</si>
  <si>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</si>
  <si>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</si>
  <si>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</si>
  <si>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</si>
  <si>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</si>
  <si>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</si>
  <si>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</si>
  <si>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</si>
  <si>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</si>
  <si>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</si>
  <si>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</si>
  <si>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</si>
  <si>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</si>
  <si>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</si>
  <si>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</si>
  <si>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</si>
  <si>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</si>
  <si>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</si>
  <si>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</si>
  <si>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</si>
  <si>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</si>
  <si>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</si>
  <si>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</si>
  <si>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</si>
  <si>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</si>
  <si>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</si>
  <si>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</si>
  <si>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</si>
  <si>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</si>
  <si>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</si>
  <si>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</si>
  <si>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</si>
  <si>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</si>
  <si>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</si>
  <si>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</si>
  <si>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</si>
  <si>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</si>
  <si>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</si>
  <si>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</si>
  <si>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</si>
  <si>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</si>
  <si>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</si>
  <si>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</si>
  <si>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</si>
  <si>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</si>
  <si>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</si>
  <si>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</si>
  <si>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</si>
  <si>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</si>
  <si>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</si>
  <si>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</si>
  <si>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</si>
  <si>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</si>
  <si>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</si>
  <si>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</si>
  <si>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</si>
  <si>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</si>
  <si>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</si>
  <si>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</si>
  <si>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</si>
  <si>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</si>
  <si>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</si>
  <si>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</si>
  <si>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</si>
  <si>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</si>
  <si>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</si>
  <si>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</si>
  <si>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</si>
  <si>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</si>
  <si>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</si>
  <si>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</si>
  <si>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</si>
  <si>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</si>
  <si>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</si>
  <si>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</si>
  <si>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</si>
  <si>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</si>
  <si>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</si>
  <si>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</si>
  <si>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</si>
  <si>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</si>
  <si>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</si>
  <si>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</si>
  <si>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</si>
  <si>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</si>
  <si>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</si>
  <si>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</si>
  <si>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</si>
  <si>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</si>
  <si>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</si>
  <si>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</si>
  <si>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</si>
  <si>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</si>
  <si>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</si>
  <si>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</si>
  <si>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</si>
  <si>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</si>
  <si>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</si>
  <si>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</si>
  <si>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</si>
  <si>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</si>
  <si>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</si>
  <si>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</si>
  <si>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</si>
  <si>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</si>
  <si>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</si>
  <si>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</si>
  <si>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</si>
  <si>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</si>
  <si>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</si>
  <si>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</si>
  <si>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</si>
  <si>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</si>
  <si>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</si>
  <si>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</si>
  <si>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</si>
  <si>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</si>
  <si>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</si>
  <si>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</si>
  <si>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</si>
  <si>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</si>
  <si>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</si>
  <si>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</si>
  <si>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</si>
  <si>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</si>
  <si>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</si>
  <si>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</si>
  <si>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</si>
  <si>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</si>
  <si>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</si>
  <si>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</si>
  <si>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</si>
  <si>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</si>
  <si>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</si>
  <si>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</si>
  <si>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</si>
  <si>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</si>
  <si>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</si>
  <si>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</si>
  <si>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</si>
  <si>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</si>
  <si>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</si>
  <si>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</si>
  <si>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</si>
  <si>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</si>
  <si>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</si>
  <si>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</si>
  <si>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</si>
  <si>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</si>
  <si>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</si>
  <si>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</si>
  <si>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</si>
  <si>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</si>
  <si>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</si>
  <si>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</si>
  <si>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</si>
  <si>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</si>
  <si>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</si>
  <si>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</si>
  <si>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</si>
  <si>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</si>
  <si>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</si>
  <si>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</si>
  <si>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</si>
  <si>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</si>
  <si>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</si>
  <si>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</si>
  <si>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</si>
  <si>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</si>
  <si>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</si>
  <si>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</si>
  <si>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</si>
  <si>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</si>
  <si>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</si>
  <si>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</si>
  <si>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</si>
  <si>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</si>
  <si>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</si>
  <si>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</si>
  <si>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</si>
  <si>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</si>
  <si>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</si>
  <si>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</si>
  <si>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</si>
  <si>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</si>
  <si>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</si>
  <si>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</si>
  <si>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</si>
  <si>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</si>
  <si>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</si>
  <si>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</si>
  <si>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</si>
  <si>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</si>
  <si>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</si>
  <si>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</si>
  <si>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</si>
  <si>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</si>
  <si>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</si>
  <si>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</si>
  <si>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</si>
  <si>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</si>
  <si>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</si>
  <si>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</si>
  <si>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</si>
  <si>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</si>
  <si>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</si>
  <si>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</si>
  <si>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</si>
  <si>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</si>
  <si>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</si>
  <si>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</si>
  <si>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</si>
  <si>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</si>
  <si>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</si>
  <si>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</si>
  <si>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</si>
  <si>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</si>
  <si>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</si>
  <si>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</si>
  <si>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</si>
  <si>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</si>
  <si>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</si>
  <si>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</si>
  <si>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</si>
  <si>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</si>
  <si>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</si>
  <si>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</si>
  <si>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</si>
  <si>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</si>
  <si>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</si>
  <si>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</si>
  <si>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</si>
  <si>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</si>
  <si>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</si>
  <si>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</si>
  <si>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</si>
  <si>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</si>
  <si>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</si>
  <si>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</si>
  <si>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</si>
  <si>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</si>
  <si>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</si>
  <si>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</si>
  <si>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</si>
  <si>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</si>
  <si>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</si>
  <si>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</si>
  <si>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</si>
  <si>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</si>
  <si>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</si>
  <si>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</si>
  <si>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</si>
  <si>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</si>
  <si>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</si>
  <si>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</si>
  <si>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</si>
  <si>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</si>
  <si>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</si>
  <si>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</si>
  <si>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</si>
  <si>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</si>
  <si>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</si>
  <si>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</si>
  <si>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</si>
  <si>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</si>
  <si>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</si>
  <si>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</si>
  <si>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</si>
  <si>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</si>
  <si>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</si>
  <si>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</si>
  <si>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</si>
  <si>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</si>
  <si>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</si>
  <si>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</si>
  <si>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</si>
  <si>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</si>
  <si>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</si>
  <si>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</si>
  <si>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</si>
  <si>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</si>
  <si>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</si>
  <si>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</si>
  <si>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</si>
  <si>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</si>
  <si>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</si>
  <si>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</si>
  <si>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</si>
  <si>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</si>
  <si>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</si>
  <si>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</si>
  <si>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</si>
  <si>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</si>
  <si>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</si>
  <si>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</si>
  <si>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</si>
  <si>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</si>
  <si>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</si>
  <si>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</si>
  <si>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</si>
  <si>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</si>
  <si>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</si>
  <si>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</si>
  <si>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</si>
  <si>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</si>
  <si>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</si>
  <si>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</si>
  <si>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</si>
  <si>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</si>
  <si>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</si>
  <si>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</si>
  <si>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</si>
  <si>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</si>
  <si>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</si>
  <si>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</si>
  <si>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</si>
  <si>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</si>
  <si>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</si>
  <si>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</si>
  <si>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</si>
  <si>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</si>
  <si>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</si>
  <si>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</si>
  <si>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</si>
  <si>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</si>
  <si>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</si>
  <si>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</si>
  <si>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</si>
  <si>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</si>
  <si>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</si>
  <si>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</si>
  <si>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</si>
  <si>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</si>
  <si>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</si>
  <si>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</si>
  <si>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</si>
  <si>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</si>
  <si>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</si>
  <si>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</si>
  <si>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</si>
  <si>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</si>
  <si>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</si>
  <si>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</si>
  <si>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</si>
  <si>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</si>
  <si>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</si>
  <si>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</si>
  <si>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</si>
  <si>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</si>
  <si>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</si>
  <si>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</si>
  <si>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</si>
  <si>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</si>
  <si>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</si>
  <si>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</si>
  <si>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</si>
  <si>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</si>
  <si>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</si>
  <si>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</si>
  <si>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</si>
  <si>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</si>
  <si>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</si>
  <si>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</si>
  <si>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</si>
  <si>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</si>
  <si>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</si>
  <si>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</si>
  <si>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</si>
  <si>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</si>
  <si>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</si>
  <si>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</si>
  <si>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</si>
  <si>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</si>
  <si>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</si>
  <si>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</si>
  <si>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</si>
  <si>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</si>
  <si>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</si>
  <si>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</si>
  <si>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</si>
  <si>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</si>
  <si>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</si>
  <si>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</si>
  <si>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</si>
  <si>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</si>
  <si>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</si>
  <si>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</si>
  <si>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</si>
  <si>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</si>
  <si>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</si>
  <si>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</si>
  <si>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</si>
  <si>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</si>
  <si>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</si>
  <si>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</si>
  <si>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</si>
  <si>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</si>
  <si>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</si>
  <si>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</si>
  <si>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</si>
  <si>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</si>
  <si>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</si>
  <si>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</si>
  <si>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</si>
  <si>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</si>
  <si>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</si>
  <si>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</si>
  <si>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</si>
  <si>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</si>
  <si>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</si>
  <si>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</si>
  <si>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</si>
  <si>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</si>
  <si>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</si>
  <si>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</si>
  <si>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</si>
  <si>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</si>
  <si>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</si>
  <si>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</si>
  <si>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</si>
  <si>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</si>
  <si>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</si>
  <si>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</si>
  <si>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</si>
  <si>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</si>
  <si>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</si>
  <si>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</si>
  <si>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</si>
  <si>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</si>
  <si>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</si>
  <si>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</si>
  <si>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</si>
  <si>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</si>
  <si>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</si>
  <si>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</si>
  <si>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</si>
  <si>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</si>
  <si>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</si>
  <si>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</si>
  <si>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</si>
  <si>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</si>
  <si>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</si>
  <si>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</si>
  <si>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</si>
  <si>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</si>
  <si>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</si>
  <si>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</si>
  <si>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</si>
  <si>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</si>
  <si>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</si>
  <si>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</si>
  <si>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</si>
  <si>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</si>
  <si>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</si>
  <si>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</si>
  <si>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</si>
  <si>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</si>
  <si>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</si>
  <si>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</si>
  <si>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</si>
  <si>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</si>
  <si>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</si>
  <si>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</si>
  <si>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</si>
  <si>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</si>
  <si>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</si>
  <si>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</si>
  <si>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</si>
  <si>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</si>
  <si>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</si>
  <si>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</si>
  <si>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</si>
  <si>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</si>
  <si>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</si>
  <si>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</si>
  <si>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</si>
  <si>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</si>
  <si>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</si>
  <si>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</si>
  <si>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</si>
  <si>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</si>
  <si>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</si>
  <si>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</si>
  <si>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</si>
  <si>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</si>
  <si>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</si>
  <si>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</si>
  <si>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</si>
  <si>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</si>
  <si>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</si>
  <si>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</si>
  <si>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</si>
  <si>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</si>
  <si>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</si>
  <si>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</si>
  <si>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</si>
  <si>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</si>
  <si>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</si>
  <si>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</si>
  <si>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</si>
  <si>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</si>
  <si>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</si>
  <si>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</si>
  <si>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</si>
  <si>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</si>
  <si>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</si>
  <si>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</si>
  <si>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</si>
  <si>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</si>
  <si>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</si>
  <si>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</si>
  <si>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</si>
  <si>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</si>
  <si>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</si>
  <si>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</si>
  <si>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</si>
  <si>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</si>
  <si>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</si>
  <si>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</si>
  <si>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</si>
  <si>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</si>
  <si>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</si>
  <si>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</si>
  <si>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</si>
  <si>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</si>
  <si>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</si>
  <si>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</si>
  <si>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</si>
  <si>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</si>
  <si>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</si>
  <si>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</si>
  <si>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</si>
  <si>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</si>
  <si>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</si>
  <si>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</si>
  <si>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</si>
  <si>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</si>
  <si>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</si>
  <si>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</si>
  <si>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</si>
  <si>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</si>
  <si>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</si>
  <si>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</si>
  <si>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</si>
  <si>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</si>
  <si>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</si>
  <si>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</si>
  <si>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</si>
  <si>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</si>
  <si>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</si>
  <si>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</si>
  <si>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</si>
  <si>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</si>
  <si>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</si>
  <si>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</si>
  <si>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</si>
  <si>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</si>
  <si>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</si>
  <si>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</si>
  <si>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</si>
  <si>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</si>
  <si>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</si>
  <si>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</si>
  <si>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</si>
  <si>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</si>
  <si>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</si>
  <si>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</si>
  <si>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</si>
  <si>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</si>
  <si>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</si>
  <si>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</si>
  <si>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</si>
  <si>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</si>
  <si>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</si>
  <si>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</si>
  <si>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</si>
  <si>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</si>
  <si>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</si>
  <si>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</si>
  <si>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</si>
  <si>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</si>
  <si>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</si>
  <si>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</si>
  <si>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</si>
  <si>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</si>
  <si>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</si>
  <si>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</si>
  <si>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</si>
  <si>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</si>
  <si>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</si>
  <si>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</si>
  <si>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</si>
  <si>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</si>
  <si>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</si>
  <si>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</si>
  <si>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</si>
  <si>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</si>
  <si>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</si>
  <si>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</si>
  <si>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</si>
  <si>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</si>
  <si>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</si>
  <si>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</si>
  <si>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</si>
  <si>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</si>
  <si>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</si>
  <si>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</si>
  <si>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</si>
  <si>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</si>
  <si>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</si>
  <si>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</si>
  <si>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</si>
  <si>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</si>
  <si>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</si>
  <si>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</si>
  <si>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</si>
  <si>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</si>
  <si>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</si>
  <si>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</si>
  <si>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</si>
  <si>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</si>
  <si>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</si>
  <si>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</si>
  <si>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</si>
  <si>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</si>
  <si>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</si>
  <si>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</si>
  <si>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</si>
  <si>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</si>
  <si>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</si>
  <si>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</si>
  <si>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</si>
  <si>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</si>
  <si>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</si>
  <si>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</si>
  <si>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</si>
  <si>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</si>
  <si>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</si>
  <si>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</si>
  <si>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</si>
  <si>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</si>
  <si>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</si>
  <si>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</si>
  <si>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</si>
  <si>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</si>
  <si>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</si>
  <si>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</si>
  <si>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</si>
  <si>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</si>
  <si>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</si>
  <si>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</si>
  <si>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</si>
  <si>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</si>
  <si>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</si>
  <si>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</si>
  <si>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</si>
  <si>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</si>
  <si>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</si>
  <si>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</si>
  <si>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</si>
  <si>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</si>
  <si>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</si>
  <si>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</si>
  <si>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</si>
  <si>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</si>
  <si>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</si>
  <si>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</si>
  <si>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</si>
  <si>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</si>
  <si>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</si>
  <si>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</si>
  <si>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</si>
  <si>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</si>
  <si>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</si>
  <si>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</si>
  <si>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</si>
  <si>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</si>
  <si>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</si>
  <si>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</si>
  <si>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</si>
  <si>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</si>
  <si>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</si>
  <si>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</si>
  <si>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</si>
  <si>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</si>
  <si>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</si>
  <si>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</si>
  <si>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</si>
  <si>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</si>
  <si>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</si>
  <si>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</si>
  <si>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</si>
  <si>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</si>
  <si>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</si>
  <si>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</si>
  <si>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</si>
  <si>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</si>
  <si>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</si>
  <si>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</si>
  <si>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</si>
  <si>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</si>
  <si>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</si>
  <si>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</si>
  <si>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</si>
  <si>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</si>
  <si>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</si>
  <si>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</si>
  <si>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</si>
  <si>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</si>
  <si>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</si>
  <si>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</si>
  <si>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</si>
  <si>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</si>
  <si>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</si>
  <si>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</si>
  <si>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</si>
  <si>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</si>
  <si>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</si>
  <si>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</si>
  <si>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</si>
  <si>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</si>
  <si>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</si>
  <si>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</si>
  <si>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</si>
  <si>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</si>
  <si>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</si>
  <si>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</si>
  <si>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</si>
  <si>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</si>
  <si>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</si>
  <si>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</si>
  <si>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</si>
  <si>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</si>
  <si>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</si>
  <si>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</si>
  <si>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</si>
  <si>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</si>
  <si>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</si>
  <si>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</si>
  <si>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</si>
  <si>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</si>
  <si>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</si>
  <si>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</si>
  <si>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</si>
  <si>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</si>
  <si>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</si>
  <si>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</si>
  <si>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</si>
  <si>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</si>
  <si>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</si>
  <si>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</si>
  <si>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</si>
  <si>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</si>
  <si>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</si>
  <si>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</si>
  <si>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</si>
  <si>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</si>
  <si>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</si>
  <si>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</si>
  <si>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</si>
  <si>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</si>
  <si>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</si>
  <si>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</si>
  <si>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</si>
  <si>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</si>
  <si>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</si>
  <si>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</si>
  <si>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</si>
  <si>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</si>
  <si>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</si>
  <si>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</si>
  <si>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</si>
  <si>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</si>
  <si>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</si>
  <si>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</si>
  <si>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</si>
  <si>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</si>
  <si>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</si>
  <si>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</si>
  <si>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</si>
  <si>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</si>
  <si>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</si>
  <si>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</si>
  <si>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</si>
  <si>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</si>
  <si>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</si>
  <si>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</si>
  <si>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</si>
  <si>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</si>
  <si>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</si>
  <si>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</si>
  <si>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</si>
  <si>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</si>
  <si>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</si>
  <si>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</si>
  <si>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</si>
  <si>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</si>
  <si>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</si>
  <si>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</si>
  <si>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</si>
  <si>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</si>
  <si>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</si>
  <si>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</si>
  <si>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</si>
  <si>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</si>
  <si>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</si>
  <si>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</si>
  <si>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</si>
  <si>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</si>
  <si>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</si>
  <si>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</si>
  <si>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</si>
  <si>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</si>
  <si>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</si>
  <si>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</si>
  <si>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</si>
  <si>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</si>
  <si>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</si>
  <si>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</si>
  <si>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</si>
  <si>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</si>
  <si>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</si>
  <si>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</si>
  <si>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</si>
  <si>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</si>
  <si>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</si>
  <si>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</si>
  <si>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</si>
  <si>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</si>
  <si>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</si>
  <si>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</si>
  <si>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</si>
  <si>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</si>
  <si>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</si>
  <si>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</si>
  <si>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</si>
  <si>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</si>
  <si>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</si>
  <si>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</si>
  <si>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</si>
  <si>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</si>
  <si>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</si>
  <si>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</si>
  <si>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</si>
  <si>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</si>
  <si>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</si>
  <si>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</si>
  <si>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</si>
  <si>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</si>
  <si>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</si>
  <si>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</si>
  <si>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</si>
  <si>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</si>
  <si>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</si>
  <si>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</si>
  <si>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</si>
  <si>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</si>
  <si>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</si>
  <si>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</si>
  <si>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</si>
  <si>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</si>
  <si>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</si>
  <si>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</si>
  <si>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</si>
  <si>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</si>
  <si>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</si>
  <si>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</si>
  <si>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</si>
  <si>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</si>
  <si>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</si>
  <si>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</si>
  <si>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</si>
  <si>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</si>
  <si>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</si>
  <si>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</si>
  <si>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</si>
  <si>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</si>
  <si>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</si>
  <si>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</si>
  <si>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</si>
  <si>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</si>
  <si>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</si>
  <si>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</si>
  <si>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</si>
  <si>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</si>
  <si>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</si>
  <si>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</si>
  <si>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</si>
  <si>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</si>
  <si>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</si>
  <si>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</si>
  <si>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</si>
  <si>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</si>
  <si>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</si>
  <si>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</si>
  <si>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</si>
  <si>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</si>
  <si>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</si>
  <si>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</si>
  <si>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</si>
  <si>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</si>
  <si>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</si>
  <si>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</si>
  <si>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</si>
  <si>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</si>
  <si>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</si>
  <si>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</si>
  <si>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</si>
  <si>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</si>
  <si>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</si>
  <si>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</si>
  <si>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</si>
  <si>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</si>
  <si>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</si>
  <si>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</si>
  <si>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</si>
  <si>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</si>
  <si>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</si>
  <si>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</si>
  <si>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</si>
  <si>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</si>
  <si>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</si>
  <si>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</si>
  <si>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</si>
  <si>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</si>
  <si>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</si>
  <si>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</si>
  <si>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</si>
  <si>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</si>
  <si>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</si>
  <si>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</si>
  <si>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</si>
  <si>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</si>
  <si>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</si>
  <si>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</si>
  <si>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</si>
  <si>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</si>
  <si>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</si>
  <si>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</si>
  <si>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</si>
  <si>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</si>
  <si>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</si>
  <si>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</si>
  <si>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</si>
  <si>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</si>
  <si>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</si>
  <si>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</si>
  <si>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</si>
  <si>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</si>
  <si>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</si>
  <si>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</si>
  <si>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</si>
  <si>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</si>
  <si>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</si>
  <si>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</si>
  <si>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</si>
  <si>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</si>
  <si>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</si>
  <si>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</si>
  <si>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</si>
  <si>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</si>
  <si>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</si>
  <si>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</si>
  <si>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</si>
  <si>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</si>
  <si>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</si>
  <si>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</si>
  <si>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</si>
  <si>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</si>
  <si>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</si>
  <si>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</si>
  <si>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</si>
  <si>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</si>
  <si>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</si>
  <si>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</si>
  <si>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</si>
  <si>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</si>
  <si>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</si>
  <si>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</si>
  <si>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</si>
  <si>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</si>
  <si>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</si>
  <si>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</si>
  <si>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</si>
  <si>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</si>
  <si>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</si>
  <si>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</si>
  <si>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</si>
  <si>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</si>
  <si>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</si>
  <si>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</si>
  <si>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</si>
  <si>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</si>
  <si>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</si>
  <si>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</si>
  <si>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</si>
  <si>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</si>
  <si>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</si>
  <si>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</si>
  <si>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</si>
  <si>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</si>
  <si>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</si>
  <si>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</si>
  <si>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</si>
  <si>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</si>
  <si>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</si>
  <si>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</si>
  <si>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</si>
  <si>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</si>
  <si>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</si>
  <si>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</si>
  <si>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</si>
  <si>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</si>
  <si>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</si>
  <si>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</si>
  <si>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</si>
  <si>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</si>
  <si>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</si>
  <si>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</si>
  <si>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</si>
  <si>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</si>
  <si>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</si>
  <si>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</si>
  <si>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</si>
  <si>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</si>
  <si>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</si>
  <si>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</si>
  <si>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</si>
  <si>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</si>
  <si>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</si>
  <si>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</si>
  <si>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</si>
  <si>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</si>
  <si>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</si>
  <si>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</si>
  <si>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</si>
  <si>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</si>
  <si>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</si>
  <si>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</si>
  <si>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</si>
  <si>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</si>
  <si>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</si>
  <si>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</si>
  <si>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</si>
  <si>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</si>
  <si>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</si>
  <si>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</si>
  <si>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</si>
  <si>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</si>
  <si>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</si>
  <si>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</si>
  <si>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</si>
  <si>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</si>
  <si>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</si>
  <si>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</si>
  <si>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</si>
  <si>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</si>
  <si>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</si>
  <si>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</si>
  <si>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</si>
  <si>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</si>
  <si>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</si>
  <si>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</si>
  <si>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</si>
  <si>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</si>
  <si>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</si>
  <si>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</si>
  <si>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</si>
  <si>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</si>
  <si>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</si>
  <si>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</si>
  <si>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</si>
  <si>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</si>
  <si>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</si>
  <si>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</si>
  <si>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</si>
  <si>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</si>
  <si>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</si>
  <si>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</si>
  <si>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</si>
  <si>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</si>
  <si>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</si>
  <si>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</si>
  <si>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</si>
  <si>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</si>
  <si>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</si>
  <si>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</si>
  <si>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</si>
  <si>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</si>
  <si>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</si>
  <si>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</si>
  <si>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</si>
  <si>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</si>
  <si>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</si>
  <si>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</si>
  <si>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</si>
  <si>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</si>
  <si>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</si>
  <si>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</si>
  <si>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</si>
  <si>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</si>
  <si>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</si>
  <si>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</si>
  <si>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</si>
  <si>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</si>
  <si>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</si>
  <si>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</si>
  <si>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</si>
  <si>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</si>
  <si>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</si>
  <si>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</si>
  <si>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</si>
  <si>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</si>
  <si>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</si>
  <si>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</si>
  <si>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</si>
  <si>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</si>
  <si>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</si>
  <si>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</si>
  <si>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</si>
  <si>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</si>
  <si>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</si>
  <si>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</si>
  <si>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</si>
  <si>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</si>
  <si>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</si>
  <si>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</si>
  <si>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</si>
  <si>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</si>
  <si>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</si>
  <si>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</si>
  <si>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</si>
  <si>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</si>
  <si>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</si>
  <si>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</si>
  <si>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</si>
  <si>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</si>
  <si>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</si>
  <si>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</si>
  <si>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</si>
  <si>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</si>
  <si>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</si>
  <si>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</si>
  <si>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</si>
  <si>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</si>
  <si>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</si>
  <si>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</si>
  <si>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</si>
  <si>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</si>
  <si>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</si>
  <si>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</si>
  <si>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</si>
  <si>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</si>
  <si>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</si>
  <si>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</si>
  <si>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</si>
  <si>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</si>
  <si>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</si>
  <si>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</si>
  <si>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</si>
  <si>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</si>
  <si>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</si>
  <si>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</si>
  <si>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</si>
  <si>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</si>
  <si>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</si>
  <si>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</si>
  <si>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</si>
  <si>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</si>
  <si>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</si>
  <si>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</si>
  <si>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</si>
  <si>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</si>
  <si>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</si>
  <si>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</si>
  <si>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</si>
  <si>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</si>
  <si>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</si>
  <si>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</si>
  <si>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</si>
  <si>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</si>
  <si>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</si>
  <si>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</si>
  <si>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</si>
  <si>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</si>
  <si>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</si>
  <si>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</si>
  <si>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</si>
  <si>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</si>
  <si>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</si>
  <si>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</si>
  <si>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</si>
  <si>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</si>
  <si>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</si>
  <si>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</si>
  <si>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</si>
  <si>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</si>
  <si>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</si>
  <si>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</si>
  <si>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</si>
  <si>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</si>
  <si>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</si>
  <si>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</si>
  <si>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</si>
  <si>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</si>
  <si>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</si>
  <si>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</si>
  <si>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</si>
  <si>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</si>
  <si>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</si>
  <si>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</si>
  <si>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</si>
  <si>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</si>
  <si>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</si>
  <si>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</si>
  <si>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</si>
  <si>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</si>
  <si>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</si>
  <si>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</si>
  <si>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</si>
  <si>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</si>
  <si>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</si>
  <si>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</si>
  <si>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</si>
  <si>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</si>
  <si>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</si>
  <si>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</si>
  <si>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</si>
  <si>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</si>
  <si>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</si>
  <si>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</si>
  <si>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</si>
  <si>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</si>
  <si>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</si>
  <si>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</si>
  <si>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</si>
  <si>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</si>
  <si>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</si>
  <si>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</si>
  <si>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</si>
  <si>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</si>
  <si>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</si>
  <si>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</si>
  <si>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</si>
  <si>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</si>
  <si>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</si>
  <si>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</si>
  <si>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</si>
  <si>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</si>
  <si>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</si>
  <si>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</si>
  <si>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</si>
  <si>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</si>
  <si>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</si>
  <si>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</si>
  <si>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</si>
  <si>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</si>
  <si>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</si>
  <si>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</si>
  <si>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</si>
  <si>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</si>
  <si>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</si>
  <si>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</si>
  <si>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</si>
  <si>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</si>
  <si>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</si>
  <si>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</si>
  <si>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</si>
  <si>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</si>
  <si>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</si>
  <si>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</si>
  <si>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</si>
  <si>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</si>
  <si>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</si>
  <si>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</si>
  <si>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</si>
  <si>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</si>
  <si>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</si>
  <si>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</si>
  <si>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</si>
  <si>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</si>
  <si>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</si>
  <si>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</si>
  <si>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</si>
  <si>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</si>
  <si>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</si>
  <si>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</si>
  <si>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</si>
  <si>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</si>
  <si>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</si>
  <si>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</si>
  <si>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</si>
  <si>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</si>
  <si>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</si>
  <si>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</si>
  <si>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</si>
  <si>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</si>
  <si>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</si>
  <si>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</si>
  <si>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</si>
  <si>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</si>
  <si>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</si>
  <si>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</si>
  <si>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</si>
  <si>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</si>
  <si>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</si>
  <si>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</si>
  <si>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</si>
  <si>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</si>
  <si>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</si>
  <si>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</si>
  <si>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</si>
  <si>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</si>
  <si>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</si>
  <si>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</si>
  <si>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</si>
  <si>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</si>
  <si>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</si>
  <si>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</si>
  <si>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</si>
  <si>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</si>
  <si>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</si>
  <si>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</si>
  <si>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</si>
  <si>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</si>
  <si>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</si>
  <si>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</si>
  <si>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</si>
  <si>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</si>
  <si>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</si>
  <si>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</si>
  <si>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</si>
  <si>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</si>
  <si>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</si>
  <si>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</si>
  <si>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</si>
  <si>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</si>
  <si>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</si>
  <si>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</si>
  <si>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</si>
  <si>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</si>
  <si>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</si>
  <si>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</si>
  <si>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</si>
  <si>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</si>
  <si>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</si>
  <si>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</si>
  <si>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</si>
  <si>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</si>
  <si>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</si>
  <si>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</si>
  <si>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</si>
  <si>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</si>
  <si>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</si>
  <si>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</si>
  <si>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</si>
  <si>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</si>
  <si>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</si>
  <si>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</si>
  <si>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</si>
  <si>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</si>
  <si>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</si>
  <si>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</si>
  <si>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</si>
  <si>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</si>
  <si>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</si>
  <si>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</si>
  <si>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</si>
  <si>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</si>
  <si>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</si>
  <si>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</si>
  <si>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</si>
  <si>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</si>
  <si>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</si>
  <si>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</si>
  <si>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</si>
  <si>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</si>
  <si>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</si>
  <si>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</si>
  <si>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</si>
  <si>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</si>
  <si>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</si>
  <si>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</si>
  <si>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</si>
  <si>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</si>
  <si>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</si>
  <si>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</si>
  <si>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</si>
  <si>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</si>
  <si>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</si>
  <si>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</si>
  <si>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</si>
  <si>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</si>
  <si>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</si>
  <si>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</si>
  <si>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</si>
  <si>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</si>
  <si>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</si>
  <si>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</si>
  <si>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</si>
  <si>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</si>
  <si>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</si>
  <si>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</si>
  <si>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</si>
  <si>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</si>
  <si>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</si>
  <si>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</si>
  <si>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</si>
  <si>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</si>
  <si>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</si>
  <si>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</si>
  <si>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</si>
  <si>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</si>
  <si>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</si>
  <si>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</si>
  <si>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</si>
  <si>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</si>
  <si>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</si>
  <si>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</si>
  <si>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</si>
  <si>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</si>
  <si>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</si>
  <si>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</si>
  <si>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</si>
  <si>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</si>
  <si>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</si>
  <si>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</si>
  <si>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</si>
  <si>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</si>
  <si>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</si>
  <si>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</si>
  <si>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</si>
  <si>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</si>
  <si>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</si>
  <si>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</si>
  <si>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</si>
  <si>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</si>
  <si>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</si>
  <si>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</si>
  <si>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</si>
  <si>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</si>
  <si>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</si>
  <si>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</si>
  <si>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</si>
  <si>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</si>
  <si>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</si>
  <si>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</si>
  <si>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</si>
  <si>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</si>
  <si>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</si>
  <si>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</si>
  <si>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</si>
  <si>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</si>
  <si>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</si>
  <si>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</si>
  <si>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</si>
  <si>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</si>
  <si>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</si>
  <si>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</si>
  <si>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</si>
  <si>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</si>
  <si>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</si>
  <si>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</si>
  <si>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</si>
  <si>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</si>
  <si>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</si>
  <si>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</si>
  <si>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</si>
  <si>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</si>
  <si>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</si>
  <si>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</si>
  <si>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</si>
  <si>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</si>
  <si>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</si>
  <si>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</si>
  <si>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</si>
  <si>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</si>
  <si>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</si>
  <si>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</si>
  <si>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</si>
  <si>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</si>
  <si>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</si>
  <si>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</si>
  <si>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</si>
  <si>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</si>
  <si>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</si>
  <si>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</si>
  <si>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</si>
  <si>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</si>
  <si>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</si>
  <si>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</si>
  <si>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</si>
  <si>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</si>
  <si>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</si>
  <si>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</si>
  <si>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</si>
  <si>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</si>
  <si>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</si>
  <si>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</si>
  <si>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</si>
  <si>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</si>
  <si>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</si>
  <si>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</si>
  <si>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</si>
  <si>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</si>
  <si>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</si>
  <si>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</si>
  <si>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</si>
  <si>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</si>
  <si>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</si>
  <si>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</si>
  <si>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</si>
  <si>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</si>
  <si>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</si>
  <si>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</si>
  <si>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</si>
  <si>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</si>
  <si>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</si>
  <si>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</si>
  <si>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</si>
  <si>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</si>
  <si>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</si>
  <si>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</si>
  <si>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</si>
  <si>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</si>
  <si>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</si>
  <si>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</si>
  <si>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</si>
  <si>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</si>
  <si>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</si>
  <si>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</si>
  <si>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</si>
  <si>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</si>
  <si>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</si>
  <si>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</si>
  <si>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</si>
  <si>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</si>
  <si>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</si>
  <si>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</si>
  <si>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</si>
  <si>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</si>
  <si>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</si>
  <si>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</si>
  <si>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</si>
  <si>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</si>
  <si>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</si>
  <si>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</si>
  <si>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</si>
  <si>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</si>
  <si>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</si>
  <si>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</si>
  <si>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</si>
  <si>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</si>
  <si>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</si>
  <si>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</si>
  <si>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</si>
  <si>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</si>
  <si>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</si>
  <si>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</si>
  <si>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</si>
  <si>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</si>
  <si>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</si>
  <si>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</si>
  <si>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</si>
  <si>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</si>
  <si>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</si>
  <si>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</si>
  <si>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</si>
  <si>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</si>
  <si>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</si>
  <si>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</si>
  <si>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</si>
  <si>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</si>
  <si>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</si>
  <si>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</si>
  <si>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</si>
  <si>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</si>
  <si>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</si>
  <si>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</si>
  <si>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</si>
  <si>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</si>
  <si>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</si>
  <si>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</si>
  <si>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</si>
  <si>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</si>
  <si>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</si>
  <si>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</si>
  <si>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</si>
  <si>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</si>
  <si>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</si>
  <si>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</si>
  <si>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</si>
  <si>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</si>
  <si>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</si>
  <si>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</si>
  <si>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</si>
  <si>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</si>
  <si>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</si>
  <si>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</si>
  <si>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</si>
  <si>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</si>
  <si>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</si>
  <si>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</si>
  <si>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</si>
  <si>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</si>
  <si>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</si>
  <si>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</si>
  <si>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</si>
  <si>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</si>
  <si>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</si>
  <si>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</si>
  <si>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</si>
  <si>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</si>
  <si>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</si>
  <si>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</si>
  <si>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</si>
  <si>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</si>
  <si>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</si>
  <si>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</si>
  <si>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</si>
  <si>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</si>
  <si>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</si>
  <si>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</si>
  <si>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</si>
  <si>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</si>
  <si>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</si>
  <si>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</si>
  <si>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</si>
  <si>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</si>
  <si>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</si>
  <si>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</si>
  <si>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</si>
  <si>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</si>
  <si>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</si>
  <si>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</si>
  <si>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</si>
  <si>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</si>
  <si>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</si>
  <si>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</si>
  <si>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</si>
  <si>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</si>
  <si>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</si>
  <si>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</si>
  <si>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</si>
  <si>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</si>
  <si>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</si>
  <si>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</si>
  <si>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</si>
  <si>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</si>
  <si>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</si>
  <si>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</si>
  <si>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</si>
  <si>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</si>
  <si>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</si>
  <si>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</si>
  <si>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</si>
  <si>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</si>
  <si>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</si>
  <si>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</si>
  <si>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</si>
  <si>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</si>
  <si>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</si>
  <si>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</si>
  <si>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</si>
  <si>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</si>
  <si>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</si>
  <si>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</si>
  <si>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</si>
  <si>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</si>
  <si>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</si>
  <si>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</si>
  <si>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</si>
  <si>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</si>
  <si>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</si>
  <si>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</si>
  <si>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</si>
  <si>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</si>
  <si>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</si>
  <si>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</si>
  <si>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</si>
  <si>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</si>
  <si>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</si>
  <si>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</si>
  <si>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</si>
  <si>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</si>
  <si>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</si>
  <si>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</si>
  <si>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</si>
  <si>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</si>
  <si>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</si>
  <si>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</si>
  <si>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</si>
  <si>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</si>
  <si>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</si>
  <si>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</si>
  <si>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</si>
  <si>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</si>
  <si>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</si>
  <si>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</si>
  <si>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</si>
  <si>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</si>
  <si>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</si>
  <si>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</si>
  <si>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</si>
  <si>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</si>
  <si>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</si>
  <si>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</si>
  <si>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</si>
  <si>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</si>
  <si>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</si>
  <si>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</si>
  <si>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</si>
  <si>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</si>
  <si>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</si>
  <si>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</si>
  <si>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</si>
  <si>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</si>
  <si>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</si>
  <si>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</si>
  <si>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</si>
  <si>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</si>
  <si>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</si>
  <si>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</si>
  <si>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</si>
  <si>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</si>
  <si>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</si>
  <si>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</si>
  <si>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</si>
  <si>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</si>
  <si>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</si>
  <si>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</si>
  <si>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</si>
  <si>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</si>
  <si>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</si>
  <si>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</si>
  <si>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</si>
  <si>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</si>
  <si>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</si>
  <si>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</si>
  <si>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</si>
  <si>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</si>
  <si>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</si>
  <si>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</si>
  <si>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</si>
  <si>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</si>
  <si>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</si>
  <si>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</si>
  <si>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</si>
  <si>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</si>
  <si>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</si>
  <si>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</si>
  <si>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</si>
  <si>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</si>
  <si>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</si>
  <si>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</si>
  <si>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</si>
  <si>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</si>
  <si>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</si>
  <si>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</si>
  <si>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</si>
  <si>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</si>
  <si>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</si>
  <si>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</si>
  <si>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</si>
  <si>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</si>
  <si>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</si>
  <si>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</si>
  <si>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</si>
  <si>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</si>
  <si>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</si>
  <si>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</si>
  <si>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</si>
  <si>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</si>
  <si>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</si>
  <si>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</si>
  <si>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</si>
  <si>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</si>
  <si>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</si>
  <si>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</si>
  <si>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</si>
  <si>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</si>
  <si>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</si>
  <si>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</si>
  <si>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</si>
  <si>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</si>
  <si>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</si>
  <si>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</si>
  <si>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</si>
  <si>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</si>
  <si>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</si>
  <si>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</si>
  <si>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</si>
  <si>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</si>
  <si>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</si>
  <si>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</si>
  <si>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</si>
  <si>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</si>
  <si>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</si>
  <si>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</si>
  <si>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</si>
  <si>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</si>
  <si>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</si>
  <si>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</si>
  <si>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</si>
  <si>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</si>
  <si>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</si>
  <si>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</si>
  <si>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</si>
  <si>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</si>
  <si>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</si>
  <si>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</si>
  <si>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</si>
  <si>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</si>
  <si>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</si>
  <si>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</si>
  <si>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</si>
  <si>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</si>
  <si>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</si>
  <si>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</si>
  <si>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</si>
  <si>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</si>
  <si>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</si>
  <si>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</si>
  <si>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</si>
  <si>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</si>
  <si>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</si>
  <si>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</si>
  <si>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</si>
  <si>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</si>
  <si>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</si>
  <si>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</si>
  <si>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</si>
  <si>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</si>
  <si>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</si>
  <si>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</si>
  <si>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</si>
  <si>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</si>
  <si>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</si>
  <si>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</si>
  <si>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</si>
  <si>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</si>
  <si>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</si>
  <si>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</si>
  <si>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</si>
  <si>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</si>
  <si>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</si>
  <si>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</si>
  <si>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</si>
  <si>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</si>
  <si>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</si>
  <si>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</si>
  <si>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</si>
  <si>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</si>
  <si>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</si>
  <si>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</si>
  <si>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</si>
  <si>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</si>
  <si>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</si>
  <si>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</si>
  <si>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</si>
  <si>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</si>
  <si>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</si>
  <si>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</si>
  <si>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</si>
  <si>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</si>
  <si>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</si>
  <si>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</si>
  <si>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</si>
  <si>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</si>
  <si>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</si>
  <si>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</si>
  <si>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</si>
  <si>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</si>
  <si>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</si>
  <si>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</si>
  <si>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</si>
  <si>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</si>
  <si>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</si>
  <si>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</si>
  <si>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</si>
  <si>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</si>
  <si>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</si>
  <si>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</si>
  <si>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</si>
  <si>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</si>
  <si>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</si>
  <si>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</si>
  <si>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</si>
  <si>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</si>
  <si>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</si>
  <si>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</si>
  <si>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</si>
  <si>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</si>
  <si>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</si>
  <si>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</si>
  <si>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</si>
  <si>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</si>
  <si>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</si>
  <si>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</si>
  <si>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</si>
  <si>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</si>
  <si>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</si>
  <si>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</si>
  <si>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</si>
  <si>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</si>
  <si>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</si>
  <si>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</si>
  <si>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</si>
  <si>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</si>
  <si>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</si>
  <si>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</si>
  <si>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</si>
  <si>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</si>
  <si>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</si>
  <si>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</si>
  <si>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</si>
  <si>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</si>
  <si>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</si>
  <si>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</si>
  <si>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</si>
  <si>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</si>
  <si>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</si>
  <si>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</si>
  <si>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</si>
  <si>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</si>
  <si>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</si>
  <si>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</si>
  <si>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</si>
  <si>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</si>
  <si>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</si>
  <si>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</si>
  <si>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</si>
  <si>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</si>
  <si>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</si>
  <si>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</si>
  <si>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</si>
  <si>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</si>
  <si>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</si>
  <si>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</si>
  <si>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</si>
  <si>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</si>
  <si>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</si>
  <si>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</si>
  <si>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</si>
  <si>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</si>
  <si>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</si>
  <si>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</si>
  <si>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</si>
  <si>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</si>
  <si>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</si>
  <si>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</si>
  <si>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</si>
  <si>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</si>
  <si>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</si>
  <si>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</si>
  <si>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</si>
  <si>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</si>
  <si>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</si>
  <si>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</si>
  <si>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</si>
  <si>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</si>
  <si>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</si>
  <si>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</si>
  <si>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</si>
  <si>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</si>
  <si>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</si>
  <si>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</si>
  <si>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</si>
  <si>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</si>
  <si>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</si>
  <si>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</si>
  <si>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</si>
  <si>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</si>
  <si>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</si>
  <si>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</si>
  <si>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</si>
  <si>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</si>
  <si>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</si>
  <si>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</si>
  <si>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</si>
  <si>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</si>
  <si>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</si>
  <si>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</si>
  <si>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</si>
  <si>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</si>
  <si>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</si>
  <si>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</si>
  <si>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</si>
  <si>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</si>
  <si>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</si>
  <si>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</si>
  <si>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</si>
  <si>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</si>
  <si>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</si>
  <si>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</si>
  <si>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</si>
  <si>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</si>
  <si>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</si>
  <si>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</si>
  <si>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</si>
  <si>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</si>
  <si>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</si>
  <si>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</si>
  <si>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</si>
  <si>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</si>
  <si>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</si>
  <si>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</si>
  <si>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</si>
  <si>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</si>
  <si>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</si>
  <si>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</si>
  <si>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</si>
  <si>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</si>
  <si>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</si>
  <si>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</si>
  <si>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</si>
  <si>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</si>
  <si>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</si>
  <si>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</si>
  <si>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</si>
  <si>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</si>
  <si>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</si>
  <si>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</si>
  <si>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</si>
  <si>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</si>
  <si>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</si>
  <si>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</si>
  <si>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</si>
  <si>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</si>
  <si>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</si>
  <si>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</si>
  <si>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</si>
  <si>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</si>
  <si>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</si>
  <si>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</si>
  <si>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</si>
  <si>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</si>
  <si>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</si>
  <si>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</si>
  <si>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</si>
  <si>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</si>
  <si>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</si>
  <si>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</si>
  <si>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</si>
  <si>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</si>
  <si>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</si>
  <si>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</si>
  <si>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</si>
  <si>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</si>
  <si>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</si>
  <si>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</si>
  <si>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</si>
  <si>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</si>
  <si>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</si>
  <si>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</si>
  <si>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</si>
  <si>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</si>
  <si>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</si>
  <si>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</si>
  <si>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</si>
  <si>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</si>
  <si>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</si>
  <si>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</si>
  <si>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</si>
  <si>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</si>
  <si>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</si>
  <si>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</si>
  <si>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</si>
  <si>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</si>
  <si>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</si>
  <si>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</si>
  <si>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</si>
  <si>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</si>
  <si>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</si>
  <si>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</si>
  <si>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</si>
  <si>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</si>
  <si>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</si>
  <si>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</si>
  <si>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</si>
  <si>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</si>
  <si>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</si>
  <si>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</si>
  <si>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</si>
  <si>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</si>
  <si>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</si>
  <si>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</si>
  <si>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</si>
  <si>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</si>
  <si>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</si>
  <si>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</si>
  <si>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</si>
  <si>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</si>
  <si>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</si>
  <si>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</si>
  <si>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</si>
  <si>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</si>
  <si>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</si>
  <si>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</si>
  <si>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</si>
  <si>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</si>
  <si>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</si>
  <si>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</si>
  <si>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</si>
  <si>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</si>
  <si>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</si>
  <si>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</si>
  <si>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</si>
  <si>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</si>
  <si>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</si>
  <si>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</si>
  <si>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</si>
  <si>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</si>
  <si>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</si>
  <si>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</si>
  <si>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</si>
  <si>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</si>
  <si>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</si>
  <si>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</si>
  <si>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</si>
  <si>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</si>
  <si>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</si>
  <si>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</si>
  <si>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</si>
  <si>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</si>
  <si>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</si>
  <si>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</si>
  <si>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</si>
  <si>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</si>
  <si>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</si>
  <si>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</si>
  <si>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</si>
  <si>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</si>
  <si>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</si>
  <si>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</si>
  <si>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</si>
  <si>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</si>
  <si>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</si>
  <si>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</si>
  <si>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</si>
  <si>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</si>
  <si>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</si>
  <si>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</si>
  <si>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</si>
  <si>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</si>
  <si>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</si>
  <si>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</si>
  <si>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</si>
  <si>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</si>
  <si>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</si>
  <si>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</si>
  <si>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</si>
  <si>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</si>
  <si>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</si>
  <si>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</si>
  <si>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</si>
  <si>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</si>
  <si>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</si>
  <si>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</si>
  <si>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</si>
  <si>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</si>
  <si>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</si>
  <si>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</si>
  <si>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</si>
  <si>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</si>
  <si>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</si>
  <si>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</si>
  <si>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</si>
  <si>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</si>
  <si>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</si>
  <si>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</si>
  <si>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</si>
  <si>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</si>
  <si>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</si>
  <si>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</si>
  <si>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</si>
  <si>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</si>
  <si>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</si>
  <si>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</si>
  <si>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</si>
  <si>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</si>
  <si>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</si>
  <si>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</si>
  <si>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</si>
  <si>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</si>
  <si>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</si>
  <si>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</si>
  <si>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</si>
  <si>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</si>
  <si>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</si>
  <si>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</si>
  <si>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</si>
  <si>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</si>
  <si>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</si>
  <si>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</si>
  <si>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</si>
  <si>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</si>
  <si>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</si>
  <si>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</si>
  <si>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</si>
  <si>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</si>
  <si>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</si>
  <si>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</si>
  <si>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</si>
  <si>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</si>
  <si>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</si>
  <si>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</si>
  <si>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</si>
  <si>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</si>
  <si>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</si>
  <si>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</si>
  <si>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</si>
  <si>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</si>
  <si>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</si>
  <si>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</si>
  <si>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</si>
  <si>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</si>
  <si>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</si>
  <si>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</si>
  <si>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</si>
  <si>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</si>
  <si>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</si>
  <si>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</si>
  <si>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</si>
  <si>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</si>
  <si>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</si>
  <si>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</si>
  <si>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</si>
  <si>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</si>
  <si>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</si>
  <si>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</si>
  <si>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</si>
  <si>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</si>
  <si>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</si>
  <si>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</si>
  <si>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</si>
  <si>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</si>
  <si>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</si>
  <si>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</si>
  <si>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</si>
  <si>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</si>
  <si>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</si>
  <si>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</si>
  <si>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</si>
  <si>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</si>
  <si>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</si>
  <si>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</si>
  <si>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</si>
  <si>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</si>
  <si>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</si>
  <si>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</si>
  <si>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</si>
  <si>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</si>
  <si>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</si>
  <si>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</si>
  <si>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</si>
  <si>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</si>
  <si>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</si>
  <si>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</si>
  <si>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</si>
  <si>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</si>
  <si>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</si>
  <si>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</si>
  <si>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</si>
  <si>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</si>
  <si>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</si>
  <si>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</si>
  <si>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</si>
  <si>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</si>
  <si>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</si>
  <si>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</si>
  <si>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</si>
  <si>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</si>
  <si>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</si>
  <si>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</si>
  <si>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</si>
  <si>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</si>
  <si>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</si>
  <si>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</si>
  <si>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</si>
  <si>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</si>
  <si>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</si>
  <si>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</si>
  <si>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</si>
  <si>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</si>
  <si>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</si>
  <si>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</si>
  <si>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</si>
  <si>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</si>
  <si>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</si>
  <si>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</si>
  <si>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</si>
  <si>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</si>
  <si>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</si>
  <si>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</si>
  <si>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</si>
  <si>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</si>
  <si>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</si>
  <si>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</si>
  <si>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</si>
  <si>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</si>
  <si>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</si>
  <si>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</si>
  <si>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</si>
  <si>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</si>
  <si>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</si>
  <si>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</si>
  <si>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</si>
  <si>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</si>
  <si>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</si>
  <si>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</si>
  <si>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</si>
  <si>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</si>
  <si>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</si>
  <si>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</si>
  <si>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</si>
  <si>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</si>
  <si>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</si>
  <si>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</si>
  <si>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</si>
  <si>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</si>
  <si>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</si>
  <si>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</si>
  <si>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</si>
  <si>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</si>
  <si>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</si>
  <si>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</si>
  <si>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</si>
  <si>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</si>
  <si>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</si>
  <si>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</si>
  <si>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</si>
  <si>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</si>
  <si>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</si>
  <si>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</si>
  <si>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</si>
  <si>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</si>
  <si>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</si>
  <si>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</si>
  <si>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</si>
  <si>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</si>
  <si>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</si>
  <si>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</si>
  <si>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</si>
  <si>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</si>
  <si>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</si>
  <si>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</si>
  <si>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</si>
  <si>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</si>
  <si>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</si>
  <si>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</si>
  <si>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</si>
  <si>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</si>
  <si>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</si>
  <si>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</si>
  <si>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</si>
  <si>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</si>
  <si>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</si>
  <si>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</si>
  <si>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</si>
  <si>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</si>
  <si>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</si>
  <si>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</si>
  <si>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</si>
  <si>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</si>
  <si>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</si>
  <si>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</si>
  <si>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</si>
  <si>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</si>
  <si>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</si>
  <si>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</si>
  <si>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</si>
  <si>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</si>
  <si>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</si>
  <si>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</si>
  <si>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</si>
  <si>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</si>
  <si>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</si>
  <si>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</si>
  <si>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</si>
  <si>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</si>
  <si>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</si>
  <si>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</si>
  <si>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</si>
  <si>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</si>
  <si>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</si>
  <si>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</si>
  <si>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</si>
  <si>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</si>
  <si>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</si>
  <si>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</si>
  <si>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</si>
  <si>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</si>
  <si>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</si>
  <si>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</si>
  <si>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</si>
  <si>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</si>
  <si>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</si>
  <si>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</si>
  <si>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</si>
  <si>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</si>
  <si>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</si>
  <si>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</si>
  <si>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</si>
  <si>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</si>
  <si>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</si>
  <si>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</si>
  <si>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</si>
  <si>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</si>
  <si>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</si>
  <si>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</si>
  <si>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</si>
  <si>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</si>
  <si>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</si>
  <si>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</si>
  <si>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</si>
  <si>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</si>
  <si>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</si>
  <si>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</si>
  <si>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</si>
  <si>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</si>
  <si>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</si>
  <si>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</si>
  <si>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</si>
  <si>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</si>
  <si>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</si>
  <si>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</si>
  <si>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</si>
  <si>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</si>
  <si>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</si>
  <si>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</si>
  <si>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</si>
  <si>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</si>
  <si>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</si>
  <si>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</si>
  <si>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</si>
  <si>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</si>
  <si>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</si>
  <si>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</si>
  <si>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</si>
  <si>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</si>
  <si>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</si>
  <si>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</si>
  <si>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</si>
  <si>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</si>
  <si>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</si>
  <si>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</si>
  <si>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</si>
  <si>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</si>
  <si>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</si>
  <si>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</si>
  <si>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</si>
  <si>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</si>
  <si>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</si>
  <si>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</si>
  <si>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</si>
  <si>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</si>
  <si>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</si>
  <si>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</si>
  <si>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</si>
  <si>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</si>
  <si>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</si>
  <si>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</si>
  <si>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</si>
  <si>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</si>
  <si>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</si>
  <si>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</si>
  <si>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</si>
  <si>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</si>
  <si>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</si>
  <si>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</si>
  <si>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</si>
  <si>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</si>
  <si>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</si>
  <si>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</si>
  <si>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</si>
  <si>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</si>
  <si>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</si>
  <si>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</si>
  <si>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</si>
  <si>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</si>
  <si>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</si>
  <si>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</si>
  <si>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</si>
  <si>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</si>
  <si>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</si>
  <si>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</si>
  <si>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</si>
  <si>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</si>
  <si>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</si>
  <si>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</si>
  <si>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</si>
  <si>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</si>
  <si>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</si>
  <si>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</si>
  <si>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</si>
  <si>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</si>
  <si>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</si>
  <si>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</si>
  <si>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</si>
  <si>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</si>
  <si>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</si>
  <si>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</si>
  <si>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</si>
  <si>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</si>
  <si>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</si>
  <si>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</si>
  <si>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</si>
  <si>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</si>
  <si>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</si>
  <si>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</si>
  <si>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</si>
  <si>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</si>
  <si>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</si>
  <si>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</si>
  <si>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</si>
  <si>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</si>
  <si>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</si>
  <si>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</si>
  <si>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</si>
  <si>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</si>
  <si>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</si>
  <si>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</si>
  <si>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</si>
  <si>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</si>
  <si>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</si>
  <si>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</si>
  <si>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</si>
  <si>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</si>
  <si>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</si>
  <si>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</si>
  <si>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</si>
  <si>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</si>
  <si>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</si>
  <si>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</si>
  <si>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</si>
  <si>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</si>
  <si>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</si>
  <si>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</si>
  <si>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</si>
  <si>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</si>
  <si>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</si>
  <si>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</si>
  <si>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</si>
  <si>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</si>
  <si>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</si>
  <si>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</si>
  <si>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</si>
  <si>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</si>
  <si>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</si>
  <si>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</si>
  <si>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</si>
  <si>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</si>
  <si>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</si>
  <si>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</si>
  <si>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</si>
  <si>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</si>
  <si>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</si>
  <si>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</si>
  <si>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</si>
  <si>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</si>
  <si>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</si>
  <si>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</si>
  <si>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</si>
  <si>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</si>
  <si>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</si>
  <si>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</si>
  <si>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</si>
  <si>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</si>
  <si>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</si>
  <si>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</si>
  <si>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</si>
  <si>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</si>
  <si>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</si>
  <si>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</si>
  <si>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</si>
  <si>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</si>
  <si>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</si>
  <si>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</si>
  <si>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</si>
  <si>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</si>
  <si>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</si>
  <si>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</si>
  <si>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</si>
  <si>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</si>
  <si>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</si>
  <si>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</si>
  <si>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</si>
  <si>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</si>
  <si>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</si>
  <si>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</si>
  <si>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</si>
  <si>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</si>
  <si>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</si>
  <si>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</si>
  <si>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</si>
  <si>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</si>
  <si>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</si>
  <si>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</si>
  <si>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</si>
  <si>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</si>
  <si>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</si>
  <si>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</si>
  <si>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</si>
  <si>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</si>
  <si>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</si>
  <si>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</si>
  <si>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</si>
  <si>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</si>
  <si>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</si>
  <si>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</si>
  <si>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</si>
  <si>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</si>
  <si>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</si>
  <si>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</si>
  <si>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</si>
  <si>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</si>
  <si>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</si>
  <si>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</si>
  <si>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</si>
  <si>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</si>
  <si>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</si>
  <si>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</si>
  <si>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</si>
  <si>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</si>
  <si>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</si>
  <si>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</si>
  <si>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</si>
  <si>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</si>
  <si>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</si>
  <si>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</si>
  <si>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</si>
  <si>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</si>
  <si>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</si>
  <si>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</si>
  <si>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</si>
  <si>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</si>
  <si>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</si>
  <si>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</si>
  <si>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</si>
  <si>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</si>
  <si>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</si>
  <si>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</si>
  <si>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</si>
  <si>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</si>
  <si>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</si>
  <si>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</si>
  <si>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</si>
  <si>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</si>
  <si>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</si>
  <si>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</si>
  <si>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</si>
  <si>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</si>
  <si>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</si>
  <si>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</si>
  <si>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</si>
  <si>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</si>
  <si>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</si>
  <si>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</si>
  <si>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</si>
  <si>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</si>
  <si>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</si>
  <si>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</si>
  <si>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</si>
  <si>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</si>
  <si>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</si>
  <si>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</si>
  <si>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</si>
  <si>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</si>
  <si>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</si>
  <si>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</si>
  <si>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</si>
  <si>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</si>
  <si>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</si>
  <si>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</si>
  <si>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</si>
  <si>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</si>
  <si>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</si>
  <si>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</si>
  <si>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</si>
  <si>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</si>
  <si>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</si>
  <si>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</si>
  <si>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</si>
  <si>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</si>
  <si>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</si>
  <si>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</si>
  <si>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</si>
  <si>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</si>
  <si>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</si>
  <si>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</si>
  <si>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</si>
  <si>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</si>
  <si>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</si>
  <si>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</si>
  <si>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</si>
  <si>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</si>
  <si>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</si>
  <si>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</si>
  <si>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</si>
  <si>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</si>
  <si>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</si>
  <si>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</si>
  <si>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</si>
  <si>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</si>
  <si>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</si>
  <si>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</si>
  <si>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</si>
  <si>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</si>
  <si>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</si>
  <si>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</si>
  <si>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</si>
  <si>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</si>
  <si>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</si>
  <si>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</si>
  <si>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</si>
  <si>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</si>
  <si>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</si>
  <si>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</si>
  <si>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</si>
  <si>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</si>
  <si>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</si>
  <si>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</si>
  <si>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</si>
  <si>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</si>
  <si>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</si>
  <si>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</si>
  <si>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</si>
  <si>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</si>
  <si>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</si>
  <si>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</si>
  <si>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</si>
  <si>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</si>
  <si>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</si>
  <si>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</si>
  <si>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</si>
  <si>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</si>
  <si>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</si>
  <si>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</si>
  <si>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</si>
  <si>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</si>
  <si>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</si>
  <si>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</si>
  <si>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</si>
  <si>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</si>
  <si>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</si>
  <si>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</si>
  <si>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</si>
  <si>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</si>
  <si>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</si>
  <si>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</si>
  <si>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</si>
  <si>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</si>
  <si>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</si>
  <si>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</si>
  <si>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</si>
  <si>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</si>
  <si>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</si>
  <si>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</si>
  <si>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</si>
  <si>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</si>
  <si>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</si>
  <si>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</si>
  <si>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</si>
  <si>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</si>
  <si>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</si>
  <si>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</si>
  <si>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</si>
  <si>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</si>
  <si>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</si>
  <si>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</si>
  <si>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</si>
  <si>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</si>
  <si>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</si>
  <si>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</si>
  <si>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</si>
  <si>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</si>
  <si>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</si>
  <si>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</si>
  <si>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</si>
  <si>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</si>
  <si>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</si>
  <si>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</si>
  <si>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</si>
  <si>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</si>
  <si>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</si>
  <si>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</si>
  <si>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</si>
  <si>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</si>
  <si>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</si>
  <si>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</si>
  <si>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</si>
  <si>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</si>
  <si>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</si>
  <si>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</si>
  <si>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</si>
  <si>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</si>
  <si>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</si>
  <si>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</si>
  <si>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</si>
  <si>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</si>
  <si>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</si>
  <si>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</si>
  <si>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</si>
  <si>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</si>
  <si>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</si>
  <si>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</si>
  <si>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</si>
  <si>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</si>
  <si>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</si>
  <si>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</si>
  <si>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</si>
  <si>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</si>
  <si>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</si>
  <si>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</si>
  <si>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</si>
  <si>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</si>
  <si>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</si>
  <si>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</si>
  <si>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</si>
  <si>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</si>
  <si>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</si>
  <si>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</si>
  <si>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</si>
  <si>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</si>
  <si>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</si>
  <si>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</si>
  <si>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</si>
  <si>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</si>
  <si>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</si>
  <si>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</si>
  <si>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</si>
  <si>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</si>
  <si>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</si>
  <si>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</si>
  <si>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</si>
  <si>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</si>
  <si>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</si>
  <si>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</si>
  <si>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</si>
  <si>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</si>
  <si>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</si>
  <si>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</si>
  <si>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</si>
  <si>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</si>
  <si>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</si>
  <si>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</si>
  <si>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</si>
  <si>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</si>
  <si>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</si>
  <si>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</si>
  <si>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</si>
  <si>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</si>
  <si>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</si>
  <si>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</si>
  <si>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</si>
  <si>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</si>
  <si>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</si>
  <si>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</si>
  <si>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</si>
  <si>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</si>
  <si>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</si>
  <si>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</si>
  <si>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</si>
  <si>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</si>
  <si>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</si>
  <si>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</si>
  <si>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</si>
  <si>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</si>
  <si>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</si>
  <si>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</si>
  <si>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</si>
  <si>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</si>
  <si>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</si>
  <si>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</si>
  <si>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</si>
  <si>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</si>
  <si>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</si>
  <si>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</si>
  <si>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</si>
  <si>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</si>
  <si>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</si>
  <si>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</si>
  <si>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</si>
  <si>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</si>
  <si>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</si>
  <si>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</si>
  <si>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</si>
  <si>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</si>
  <si>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</si>
  <si>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</si>
  <si>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</si>
  <si>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</si>
  <si>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</si>
  <si>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</si>
  <si>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</si>
  <si>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</si>
  <si>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</si>
  <si>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</si>
  <si>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</si>
  <si>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</si>
  <si>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</si>
  <si>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</si>
  <si>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</si>
  <si>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</si>
  <si>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</si>
  <si>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</si>
  <si>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</si>
  <si>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</si>
  <si>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</si>
  <si>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</si>
  <si>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</si>
  <si>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</si>
  <si>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</si>
  <si>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</si>
  <si>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</si>
  <si>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</si>
  <si>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</si>
  <si>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</si>
  <si>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</si>
  <si>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</si>
  <si>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</si>
  <si>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</si>
  <si>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</si>
  <si>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</si>
  <si>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</si>
  <si>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</si>
  <si>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</si>
  <si>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</si>
  <si>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</si>
  <si>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</si>
  <si>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</si>
  <si>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</si>
  <si>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</si>
  <si>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</si>
  <si>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</si>
  <si>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</si>
  <si>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</si>
  <si>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</si>
  <si>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</si>
  <si>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</si>
  <si>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</si>
  <si>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</si>
  <si>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</si>
  <si>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</si>
  <si>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</si>
  <si>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</si>
  <si>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</si>
  <si>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</si>
  <si>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</si>
  <si>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</si>
  <si>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</si>
  <si>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</si>
  <si>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</si>
  <si>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</si>
  <si>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</si>
  <si>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</si>
  <si>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</si>
  <si>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</si>
  <si>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</si>
  <si>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</si>
  <si>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</si>
  <si>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</si>
  <si>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</si>
  <si>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</si>
  <si>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</si>
  <si>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</si>
  <si>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</si>
  <si>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</si>
  <si>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</si>
  <si>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</si>
  <si>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</si>
  <si>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</si>
  <si>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</si>
  <si>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</si>
  <si>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</si>
  <si>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</si>
  <si>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</si>
  <si>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</si>
  <si>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</si>
  <si>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</si>
  <si>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</si>
  <si>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</si>
  <si>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</si>
  <si>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</si>
  <si>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</si>
  <si>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</si>
  <si>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</si>
  <si>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</si>
  <si>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</si>
  <si>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</si>
  <si>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</si>
  <si>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</si>
  <si>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</si>
  <si>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</si>
  <si>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</si>
  <si>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</si>
  <si>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</si>
  <si>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</si>
  <si>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</si>
  <si>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</si>
  <si>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</si>
  <si>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</si>
  <si>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</si>
  <si>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</si>
  <si>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</si>
  <si>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</si>
  <si>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</si>
  <si>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</si>
  <si>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</si>
  <si>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</si>
  <si>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</si>
  <si>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</si>
  <si>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</si>
  <si>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</si>
  <si>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</si>
  <si>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</si>
  <si>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</si>
  <si>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</si>
  <si>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</si>
  <si>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</si>
  <si>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</si>
  <si>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</si>
  <si>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</si>
  <si>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</si>
  <si>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</si>
  <si>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</si>
  <si>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</si>
  <si>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</si>
  <si>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</si>
  <si>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</si>
  <si>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</si>
  <si>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</si>
  <si>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</si>
  <si>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</si>
  <si>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</si>
  <si>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</si>
  <si>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</si>
  <si>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</si>
  <si>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</si>
  <si>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</si>
  <si>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</si>
  <si>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</si>
  <si>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</si>
  <si>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</si>
  <si>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</si>
  <si>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</si>
  <si>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</si>
  <si>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</si>
  <si>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</si>
  <si>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</si>
  <si>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</si>
  <si>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</si>
  <si>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</si>
  <si>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</si>
  <si>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</si>
  <si>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</si>
  <si>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</si>
  <si>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</si>
  <si>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</si>
  <si>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</si>
  <si>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</si>
  <si>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</si>
  <si>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</si>
  <si>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</si>
  <si>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</si>
  <si>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</si>
  <si>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</si>
  <si>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</si>
  <si>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</si>
  <si>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</si>
  <si>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</si>
  <si>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</si>
  <si>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</si>
  <si>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</si>
  <si>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</si>
  <si>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</si>
  <si>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</si>
  <si>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</si>
  <si>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</si>
  <si>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</si>
  <si>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</si>
  <si>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</si>
  <si>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</si>
  <si>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</si>
  <si>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</si>
  <si>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</si>
  <si>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</si>
  <si>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</si>
  <si>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</si>
  <si>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</si>
  <si>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</si>
  <si>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</si>
  <si>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</si>
  <si>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</si>
  <si>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</si>
  <si>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</si>
  <si>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</si>
  <si>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</si>
  <si>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</si>
  <si>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</si>
  <si>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</si>
  <si>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</si>
  <si>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</si>
  <si>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</si>
  <si>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</si>
  <si>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</si>
  <si>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</si>
  <si>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</si>
  <si>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</si>
  <si>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</si>
  <si>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</si>
  <si>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</si>
  <si>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</si>
  <si>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</si>
  <si>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</si>
  <si>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</si>
  <si>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</si>
  <si>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</si>
  <si>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</si>
  <si>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</si>
  <si>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</si>
  <si>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</si>
  <si>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</si>
  <si>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</si>
  <si>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</si>
  <si>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</si>
  <si>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</si>
  <si>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</si>
  <si>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</si>
  <si>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</si>
  <si>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</si>
  <si>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</si>
  <si>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</si>
  <si>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</si>
  <si>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</si>
  <si>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</si>
  <si>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</si>
  <si>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</si>
  <si>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</si>
  <si>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</si>
  <si>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</si>
  <si>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</si>
  <si>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</si>
  <si>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</si>
  <si>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</si>
  <si>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</si>
  <si>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</si>
  <si>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</si>
  <si>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</si>
  <si>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</si>
  <si>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</si>
  <si>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</si>
  <si>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</si>
  <si>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</si>
  <si>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</si>
  <si>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</si>
  <si>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</si>
  <si>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</si>
  <si>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</si>
  <si>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</si>
  <si>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</si>
  <si>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</si>
  <si>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</si>
  <si>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</si>
  <si>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</si>
  <si>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</si>
  <si>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</si>
  <si>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</si>
  <si>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</si>
  <si>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</si>
  <si>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</si>
  <si>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</si>
  <si>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</si>
  <si>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</si>
  <si>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</si>
  <si>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</si>
  <si>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</si>
  <si>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</si>
  <si>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</si>
  <si>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</si>
  <si>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</si>
  <si>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</si>
  <si>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</si>
  <si>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</si>
  <si>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</si>
  <si>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</si>
  <si>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</si>
  <si>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</si>
  <si>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</si>
  <si>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</si>
  <si>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</si>
  <si>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</si>
  <si>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</si>
  <si>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</si>
  <si>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</si>
  <si>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</si>
  <si>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</si>
  <si>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</si>
  <si>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</si>
  <si>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</si>
  <si>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</si>
  <si>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</si>
  <si>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</si>
  <si>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</si>
  <si>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</si>
  <si>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</si>
  <si>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</si>
  <si>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</si>
  <si>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</si>
  <si>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</si>
  <si>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</si>
  <si>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</si>
  <si>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</si>
  <si>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</si>
  <si>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</si>
  <si>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</si>
  <si>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</si>
  <si>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</si>
  <si>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</si>
  <si>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</si>
  <si>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</si>
  <si>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</si>
  <si>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</si>
  <si>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</si>
  <si>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</si>
  <si>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</si>
  <si>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</si>
  <si>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</si>
  <si>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</si>
  <si>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</si>
  <si>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</si>
  <si>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</si>
  <si>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</si>
  <si>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</si>
  <si>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</si>
  <si>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</si>
  <si>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</si>
  <si>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</si>
  <si>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</si>
  <si>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</si>
  <si>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</si>
  <si>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</si>
  <si>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</si>
  <si>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</si>
  <si>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</si>
  <si>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</si>
  <si>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</si>
  <si>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</si>
  <si>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</si>
  <si>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</si>
  <si>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</si>
  <si>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</si>
  <si>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</si>
  <si>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</si>
  <si>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</si>
  <si>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</si>
  <si>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</si>
  <si>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</si>
  <si>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</si>
  <si>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</si>
  <si>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</si>
  <si>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</si>
  <si>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</si>
  <si>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</si>
  <si>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</si>
  <si>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</si>
  <si>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</si>
  <si>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</si>
  <si>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</si>
  <si>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</si>
  <si>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</si>
  <si>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</si>
  <si>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</si>
  <si>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</si>
  <si>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</si>
  <si>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</si>
  <si>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</si>
  <si>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</si>
  <si>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</si>
  <si>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</si>
  <si>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</si>
  <si>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</si>
  <si>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</si>
  <si>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</si>
  <si>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</si>
  <si>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</si>
  <si>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</si>
  <si>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</si>
  <si>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</si>
  <si>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</si>
  <si>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</si>
  <si>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</si>
  <si>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</si>
  <si>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</si>
  <si>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</si>
  <si>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</si>
  <si>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</si>
  <si>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</si>
  <si>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</si>
  <si>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</si>
  <si>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</si>
  <si>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</si>
  <si>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</si>
  <si>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</si>
  <si>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</si>
  <si>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</si>
  <si>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</si>
  <si>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</si>
  <si>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</si>
  <si>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</si>
  <si>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</si>
  <si>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</si>
  <si>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</si>
  <si>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</si>
  <si>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</si>
  <si>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</si>
  <si>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</si>
  <si>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</si>
  <si>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</si>
  <si>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</si>
  <si>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</si>
  <si>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</si>
  <si>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</si>
  <si>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</si>
  <si>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</si>
  <si>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</si>
  <si>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</si>
  <si>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</si>
  <si>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</si>
  <si>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</si>
  <si>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</si>
  <si>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</si>
  <si>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</si>
  <si>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</si>
  <si>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</si>
  <si>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</si>
  <si>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</si>
  <si>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</si>
  <si>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</si>
  <si>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</si>
  <si>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</si>
  <si>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</si>
  <si>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</si>
  <si>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</si>
  <si>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</si>
  <si>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</si>
  <si>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</si>
  <si>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</si>
  <si>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</si>
  <si>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</si>
  <si>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</si>
  <si>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</si>
  <si>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</si>
  <si>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</si>
  <si>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</si>
  <si>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</si>
  <si>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</si>
  <si>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</si>
  <si>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</si>
  <si>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</si>
  <si>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</si>
  <si>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</si>
  <si>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</si>
  <si>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</si>
  <si>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</si>
  <si>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</si>
  <si>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</si>
  <si>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</si>
  <si>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</si>
  <si>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</si>
  <si>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</si>
  <si>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</si>
  <si>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</si>
  <si>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</si>
  <si>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</si>
  <si>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</si>
  <si>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</si>
  <si>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</si>
  <si>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</si>
  <si>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</si>
  <si>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</si>
  <si>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</si>
  <si>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</si>
  <si>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</si>
  <si>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</si>
  <si>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</si>
  <si>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</si>
  <si>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</si>
  <si>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</si>
  <si>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</si>
  <si>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</si>
  <si>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</si>
  <si>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</si>
  <si>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</si>
  <si>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</si>
  <si>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</si>
  <si>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</si>
  <si>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</si>
  <si>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</si>
  <si>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</si>
  <si>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</si>
  <si>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</si>
  <si>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</si>
  <si>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</si>
  <si>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</si>
  <si>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</si>
  <si>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</si>
  <si>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</si>
  <si>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</si>
  <si>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</si>
  <si>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</si>
  <si>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</si>
  <si>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</si>
  <si>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</si>
  <si>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</si>
  <si>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</si>
  <si>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</si>
  <si>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</si>
  <si>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</si>
  <si>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</si>
  <si>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</si>
  <si>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</si>
  <si>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</si>
  <si>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</si>
  <si>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</si>
  <si>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</si>
  <si>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</si>
  <si>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</si>
  <si>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</si>
  <si>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</si>
  <si>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</si>
  <si>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</si>
  <si>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</si>
  <si>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</si>
  <si>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</si>
  <si>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</si>
  <si>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</si>
  <si>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</si>
  <si>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</si>
  <si>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</si>
  <si>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</si>
  <si>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</si>
  <si>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</si>
  <si>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</si>
  <si>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</si>
  <si>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</si>
  <si>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</si>
  <si>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</si>
  <si>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</si>
  <si>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</si>
  <si>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</si>
  <si>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</si>
  <si>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</si>
  <si>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</si>
  <si>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</si>
  <si>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</si>
  <si>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</si>
  <si>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</si>
  <si>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</si>
  <si>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</si>
  <si>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</si>
  <si>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</si>
  <si>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</si>
  <si>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</si>
  <si>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</si>
  <si>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</si>
  <si>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</si>
  <si>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</si>
  <si>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</si>
  <si>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</si>
  <si>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</si>
  <si>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</si>
  <si>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</si>
  <si>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</si>
  <si>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</si>
  <si>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</si>
  <si>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</si>
  <si>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</si>
  <si>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</si>
  <si>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</si>
  <si>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</si>
  <si>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</si>
  <si>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</si>
  <si>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</si>
  <si>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</si>
  <si>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</si>
  <si>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</si>
  <si>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</si>
  <si>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</si>
  <si>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</si>
  <si>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</si>
  <si>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</si>
  <si>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</si>
  <si>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</si>
  <si>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</si>
  <si>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</si>
  <si>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</si>
  <si>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</si>
  <si>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</si>
  <si>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</si>
  <si>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</si>
  <si>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</si>
  <si>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</si>
  <si>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</si>
  <si>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</si>
  <si>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</si>
  <si>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</si>
  <si>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</si>
  <si>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</si>
  <si>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</si>
  <si>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</si>
  <si>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</si>
  <si>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</si>
  <si>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</si>
  <si>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</si>
  <si>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</si>
  <si>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</si>
  <si>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</si>
  <si>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</si>
  <si>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</si>
  <si>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</si>
  <si>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</si>
  <si>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</si>
  <si>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</si>
  <si>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</si>
  <si>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</si>
  <si>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</si>
  <si>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</si>
  <si>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</si>
  <si>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</si>
  <si>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</si>
  <si>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</si>
  <si>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</si>
  <si>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</si>
  <si>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</si>
  <si>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</si>
  <si>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</si>
  <si>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</si>
  <si>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</si>
  <si>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</si>
  <si>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</si>
  <si>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</si>
  <si>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</si>
  <si>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</si>
  <si>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</si>
  <si>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</si>
  <si>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</si>
  <si>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</si>
  <si>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</si>
  <si>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</si>
  <si>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</si>
  <si>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</si>
  <si>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</si>
  <si>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</si>
  <si>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</si>
  <si>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</si>
  <si>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</si>
  <si>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</si>
  <si>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</si>
  <si>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</si>
  <si>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</si>
  <si>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</si>
  <si>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</si>
  <si>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</si>
  <si>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</si>
  <si>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</si>
  <si>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</si>
  <si>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</si>
  <si>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</si>
  <si>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</si>
  <si>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</si>
  <si>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</si>
  <si>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</si>
  <si>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</si>
  <si>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</si>
  <si>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</si>
  <si>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</si>
  <si>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</si>
  <si>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</si>
  <si>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</si>
  <si>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</si>
  <si>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</si>
  <si>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</si>
  <si>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</si>
  <si>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</si>
  <si>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</si>
  <si>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</si>
  <si>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</si>
  <si>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</si>
  <si>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</si>
  <si>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</si>
  <si>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</si>
  <si>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</si>
  <si>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</si>
  <si>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</si>
  <si>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</si>
  <si>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</si>
  <si>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</si>
  <si>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</si>
  <si>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</si>
  <si>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</si>
  <si>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</si>
  <si>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</si>
  <si>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</si>
  <si>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</si>
  <si>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</si>
  <si>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</si>
  <si>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</si>
  <si>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</si>
  <si>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</si>
  <si>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</si>
  <si>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</si>
  <si>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</si>
  <si>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</si>
  <si>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</si>
  <si>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</si>
  <si>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</si>
  <si>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</si>
  <si>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</si>
  <si>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</si>
  <si>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</si>
  <si>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</si>
  <si>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</si>
  <si>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</si>
  <si>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</si>
  <si>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</si>
  <si>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</si>
  <si>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</si>
  <si>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</si>
  <si>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</si>
  <si>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</si>
  <si>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</si>
  <si>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</si>
  <si>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</si>
  <si>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</si>
  <si>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</si>
  <si>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</si>
  <si>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</si>
  <si>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</si>
  <si>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</si>
  <si>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</si>
  <si>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</si>
  <si>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</si>
  <si>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</si>
  <si>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</si>
  <si>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</si>
  <si>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</si>
  <si>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</si>
  <si>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</si>
  <si>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</si>
  <si>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</si>
  <si>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</si>
  <si>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</si>
  <si>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</si>
  <si>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</si>
  <si>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</si>
  <si>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</si>
  <si>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</si>
  <si>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</si>
  <si>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</si>
  <si>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</si>
  <si>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</si>
  <si>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</si>
  <si>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</si>
  <si>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</si>
  <si>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</si>
  <si>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</si>
  <si>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</si>
  <si>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</si>
  <si>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</si>
  <si>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</si>
  <si>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</si>
  <si>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</si>
  <si>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</si>
  <si>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</si>
  <si>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</si>
  <si>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</si>
  <si>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</si>
  <si>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</si>
  <si>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</si>
  <si>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</si>
  <si>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</si>
  <si>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</si>
  <si>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</si>
  <si>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</si>
  <si>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</si>
  <si>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</si>
  <si>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</si>
  <si>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</si>
  <si>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</si>
  <si>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</si>
  <si>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</si>
  <si>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</si>
  <si>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</si>
  <si>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</si>
  <si>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</si>
  <si>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</si>
  <si>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</si>
  <si>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</si>
  <si>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</si>
  <si>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</si>
  <si>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</si>
  <si>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</si>
  <si>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</si>
  <si>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</si>
  <si>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</si>
  <si>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</si>
  <si>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</si>
  <si>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</si>
  <si>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</si>
  <si>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</si>
  <si>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</si>
  <si>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</si>
  <si>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</si>
  <si>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</si>
  <si>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</si>
  <si>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</si>
  <si>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</si>
  <si>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</si>
  <si>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</si>
  <si>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</si>
  <si>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</si>
  <si>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</si>
  <si>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</si>
  <si>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</si>
  <si>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</si>
  <si>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</si>
  <si>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</si>
  <si>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</si>
  <si>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</si>
  <si>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</si>
  <si>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</si>
  <si>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</si>
  <si>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</si>
  <si>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</si>
  <si>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</si>
  <si>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</si>
  <si>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</si>
  <si>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</si>
  <si>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</si>
  <si>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</si>
  <si>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</si>
  <si>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</si>
  <si>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</si>
  <si>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</si>
  <si>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</si>
  <si>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</si>
  <si>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</si>
  <si>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</si>
  <si>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</si>
  <si>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</si>
  <si>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</si>
  <si>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</si>
  <si>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</si>
  <si>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</si>
  <si>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</si>
  <si>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</si>
  <si>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</si>
  <si>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</si>
  <si>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</si>
  <si>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</si>
  <si>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</si>
  <si>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</si>
  <si>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</si>
  <si>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</si>
  <si>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</si>
  <si>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</si>
  <si>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</si>
  <si>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</si>
  <si>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</si>
  <si>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</si>
  <si>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</si>
  <si>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</si>
  <si>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</si>
  <si>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</si>
  <si>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</si>
  <si>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</si>
  <si>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</si>
  <si>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</si>
  <si>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</si>
  <si>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</si>
  <si>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</si>
  <si>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</si>
  <si>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</si>
  <si>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</si>
  <si>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</si>
  <si>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</si>
  <si>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</si>
  <si>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</si>
  <si>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</si>
  <si>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</si>
  <si>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</si>
  <si>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</si>
  <si>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</si>
  <si>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</si>
  <si>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</si>
  <si>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</si>
  <si>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</si>
  <si>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</si>
  <si>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</si>
  <si>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</si>
  <si>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</si>
  <si>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</si>
  <si>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</si>
  <si>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</si>
  <si>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</si>
  <si>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</si>
  <si>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</si>
  <si>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</si>
  <si>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</si>
  <si>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</si>
  <si>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</si>
  <si>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</si>
  <si>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</si>
  <si>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</si>
  <si>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</si>
  <si>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</si>
  <si>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</si>
  <si>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</si>
  <si>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</si>
  <si>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</si>
  <si>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</si>
  <si>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</si>
  <si>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</si>
  <si>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</si>
  <si>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</si>
  <si>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</si>
  <si>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</si>
  <si>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</si>
  <si>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</si>
  <si>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</si>
  <si>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</si>
  <si>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</si>
  <si>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</si>
  <si>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</si>
  <si>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</si>
  <si>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</si>
  <si>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</si>
  <si>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</si>
  <si>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</si>
  <si>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</si>
  <si>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</si>
  <si>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</si>
  <si>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</si>
  <si>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</si>
  <si>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</si>
  <si>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</si>
  <si>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</si>
  <si>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</si>
  <si>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</si>
  <si>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</si>
  <si>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</si>
  <si>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</si>
  <si>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</si>
  <si>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</si>
  <si>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</si>
  <si>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</si>
  <si>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</si>
  <si>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</si>
  <si>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</si>
  <si>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</si>
  <si>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</si>
  <si>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</si>
  <si>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</si>
  <si>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</si>
  <si>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</si>
  <si>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</si>
  <si>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</si>
  <si>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</si>
  <si>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</si>
  <si>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</si>
  <si>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</si>
  <si>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</si>
  <si>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</si>
  <si>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</si>
  <si>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</si>
  <si>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</si>
  <si>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</si>
  <si>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</si>
  <si>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</si>
  <si>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</si>
  <si>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</si>
  <si>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</si>
  <si>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</si>
  <si>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</si>
  <si>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</si>
  <si>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</si>
  <si>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</si>
  <si>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</si>
  <si>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</si>
  <si>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</si>
  <si>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</si>
  <si>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</si>
  <si>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</si>
  <si>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</si>
  <si>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</si>
  <si>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</si>
  <si>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</si>
  <si>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</si>
  <si>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</si>
  <si>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</si>
  <si>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</si>
  <si>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</si>
  <si>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</si>
  <si>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</si>
  <si>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</si>
  <si>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</si>
  <si>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</si>
  <si>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</si>
  <si>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</si>
  <si>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</si>
  <si>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</si>
  <si>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</si>
  <si>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</si>
  <si>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</si>
  <si>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</si>
  <si>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</si>
  <si>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</si>
  <si>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</si>
  <si>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</si>
  <si>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</si>
  <si>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</si>
  <si>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</si>
  <si>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</si>
  <si>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</si>
  <si>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</si>
  <si>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</si>
  <si>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</si>
  <si>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</si>
  <si>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</si>
  <si>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</si>
  <si>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</si>
  <si>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</si>
  <si>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</si>
  <si>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</si>
  <si>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</si>
  <si>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</si>
  <si>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</si>
  <si>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</si>
  <si>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</si>
  <si>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</si>
  <si>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</si>
  <si>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</si>
  <si>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</si>
  <si>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</si>
  <si>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</si>
  <si>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</si>
  <si>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</si>
  <si>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</si>
  <si>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</si>
  <si>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</si>
  <si>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</si>
  <si>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</si>
  <si>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</si>
  <si>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</si>
  <si>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</si>
  <si>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</si>
  <si>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</si>
  <si>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</si>
  <si>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</si>
  <si>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</si>
  <si>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</si>
  <si>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</si>
  <si>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</si>
  <si>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</si>
  <si>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</si>
  <si>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</si>
  <si>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</si>
  <si>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</si>
  <si>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</si>
  <si>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</si>
  <si>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</si>
  <si>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</si>
  <si>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</si>
  <si>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</si>
  <si>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</si>
  <si>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</si>
  <si>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</si>
  <si>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</si>
  <si>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</si>
  <si>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</si>
  <si>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</si>
  <si>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</si>
  <si>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</si>
  <si>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</si>
  <si>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</si>
  <si>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</si>
  <si>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</si>
  <si>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</si>
  <si>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</si>
  <si>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</si>
  <si>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</si>
  <si>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</si>
  <si>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</si>
  <si>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</si>
  <si>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</si>
  <si>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</si>
  <si>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</si>
  <si>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</si>
  <si>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</si>
  <si>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</si>
  <si>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</si>
  <si>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</si>
  <si>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</si>
  <si>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</si>
  <si>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</si>
  <si>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</si>
  <si>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</si>
  <si>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</si>
  <si>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</si>
  <si>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</si>
  <si>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</si>
  <si>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</si>
  <si>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</si>
  <si>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</si>
  <si>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</si>
  <si>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</si>
  <si>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</si>
  <si>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</si>
  <si>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</si>
  <si>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</si>
  <si>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</si>
  <si>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</si>
  <si>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</si>
  <si>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</si>
  <si>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</si>
  <si>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</si>
  <si>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</si>
  <si>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</si>
  <si>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</si>
  <si>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</si>
  <si>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</si>
  <si>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</si>
  <si>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</si>
  <si>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</si>
  <si>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</si>
  <si>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</si>
  <si>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</si>
  <si>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</si>
  <si>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</si>
  <si>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</si>
  <si>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</si>
  <si>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</si>
  <si>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</si>
  <si>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</si>
  <si>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</si>
  <si>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</si>
  <si>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</si>
  <si>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</si>
  <si>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</si>
  <si>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</si>
  <si>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</si>
  <si>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</si>
  <si>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</si>
  <si>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</si>
  <si>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</si>
  <si>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</si>
  <si>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</si>
  <si>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</si>
  <si>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</si>
  <si>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</si>
  <si>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</si>
  <si>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</si>
  <si>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</si>
  <si>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</si>
  <si>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</si>
  <si>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</si>
  <si>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</si>
  <si>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</si>
  <si>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</si>
  <si>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</si>
  <si>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</si>
  <si>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</si>
  <si>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</si>
  <si>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</si>
  <si>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</si>
  <si>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</si>
  <si>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</si>
  <si>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</si>
  <si>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</si>
  <si>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</si>
  <si>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</si>
  <si>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</si>
  <si>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</si>
  <si>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</si>
  <si>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</si>
  <si>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</si>
  <si>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</si>
  <si>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</si>
  <si>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</si>
  <si>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</si>
  <si>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</si>
  <si>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</si>
  <si>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</si>
  <si>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</si>
  <si>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</si>
  <si>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</si>
  <si>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</si>
  <si>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</si>
  <si>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</si>
  <si>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</si>
  <si>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</si>
  <si>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</si>
  <si>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</si>
  <si>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</si>
  <si>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</si>
  <si>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</si>
  <si>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</si>
  <si>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</si>
  <si>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</si>
  <si>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</si>
  <si>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</si>
  <si>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</si>
  <si>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</si>
  <si>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</si>
  <si>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</si>
  <si>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</si>
  <si>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</si>
  <si>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</si>
  <si>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</si>
  <si>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</si>
  <si>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</si>
  <si>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</si>
  <si>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</si>
  <si>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</si>
  <si>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</si>
  <si>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</si>
  <si>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</si>
  <si>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</si>
  <si>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</si>
  <si>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</si>
  <si>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</si>
  <si>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</si>
  <si>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</si>
  <si>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</si>
  <si>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</si>
  <si>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</si>
  <si>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</si>
  <si>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</si>
  <si>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</si>
  <si>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</si>
  <si>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</si>
  <si>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</si>
  <si>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</si>
  <si>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</si>
  <si>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</si>
  <si>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</si>
  <si>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</si>
  <si>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</si>
  <si>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</si>
  <si>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</si>
  <si>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</si>
  <si>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</si>
  <si>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</si>
  <si>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</si>
  <si>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</si>
  <si>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</si>
  <si>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</si>
  <si>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</si>
  <si>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</si>
  <si>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</si>
  <si>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</si>
  <si>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</si>
  <si>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</si>
  <si>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</si>
  <si>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</si>
  <si>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</si>
  <si>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</si>
  <si>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</si>
  <si>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</si>
  <si>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</si>
  <si>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</si>
  <si>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</si>
  <si>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</si>
  <si>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</si>
  <si>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</si>
  <si>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</si>
  <si>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</si>
  <si>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</si>
  <si>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</si>
  <si>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</si>
  <si>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</si>
  <si>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</si>
  <si>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</si>
  <si>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</si>
  <si>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</si>
  <si>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</si>
  <si>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</si>
  <si>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</si>
  <si>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</si>
  <si>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</si>
  <si>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</si>
  <si>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</si>
  <si>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</si>
  <si>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</si>
  <si>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</si>
  <si>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</si>
  <si>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</si>
  <si>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</si>
  <si>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</si>
  <si>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</si>
  <si>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</si>
  <si>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</si>
  <si>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</si>
  <si>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</si>
  <si>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</si>
  <si>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</si>
  <si>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</si>
  <si>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</si>
  <si>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</si>
  <si>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</si>
  <si>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</si>
  <si>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</si>
  <si>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</si>
  <si>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</si>
  <si>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</si>
  <si>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</si>
  <si>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</si>
  <si>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</si>
  <si>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</si>
  <si>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</si>
  <si>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</si>
  <si>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</si>
  <si>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</si>
  <si>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</si>
  <si>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</si>
  <si>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</si>
  <si>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</si>
  <si>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</si>
  <si>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</si>
  <si>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</si>
  <si>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</si>
  <si>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</si>
  <si>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</si>
  <si>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</si>
  <si>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</si>
  <si>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</si>
  <si>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</si>
  <si>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</si>
  <si>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</si>
  <si>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</si>
  <si>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</si>
  <si>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</si>
  <si>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</si>
  <si>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</si>
  <si>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</si>
  <si>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</si>
  <si>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</si>
  <si>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</si>
  <si>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</si>
  <si>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</si>
  <si>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</si>
  <si>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</si>
  <si>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</si>
  <si>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</si>
  <si>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</si>
  <si>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</si>
  <si>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</si>
  <si>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</si>
  <si>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</si>
  <si>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</si>
  <si>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</si>
  <si>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</si>
  <si>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</si>
  <si>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</si>
  <si>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</si>
  <si>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</si>
  <si>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</si>
  <si>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</si>
  <si>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</si>
  <si>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</si>
  <si>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</si>
  <si>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</si>
  <si>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</si>
  <si>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</si>
  <si>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</si>
  <si>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</si>
  <si>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</si>
  <si>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</si>
  <si>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</si>
  <si>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</si>
  <si>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</si>
  <si>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</si>
  <si>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</si>
  <si>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</si>
  <si>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</si>
  <si>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</si>
  <si>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</si>
  <si>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</si>
  <si>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</si>
  <si>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</si>
  <si>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</si>
  <si>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</si>
  <si>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</si>
  <si>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</si>
  <si>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</si>
  <si>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</si>
  <si>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</si>
  <si>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</si>
  <si>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</si>
  <si>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</si>
  <si>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</si>
  <si>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</si>
  <si>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</si>
  <si>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</si>
  <si>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</si>
  <si>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</si>
  <si>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</si>
  <si>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</si>
  <si>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</si>
  <si>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</si>
  <si>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</si>
  <si>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</si>
  <si>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</si>
  <si>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</si>
  <si>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</si>
  <si>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</si>
  <si>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</si>
  <si>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</si>
  <si>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</si>
  <si>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</si>
  <si>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</si>
  <si>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</si>
  <si>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</si>
  <si>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</si>
  <si>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</si>
  <si>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</si>
  <si>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</si>
  <si>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</si>
  <si>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</si>
  <si>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</si>
  <si>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</si>
  <si>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</si>
  <si>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</si>
  <si>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</si>
  <si>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</si>
  <si>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</si>
  <si>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</si>
  <si>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</si>
  <si>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</si>
  <si>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</si>
  <si>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</si>
  <si>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</si>
  <si>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</si>
  <si>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</si>
  <si>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</si>
  <si>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</si>
  <si>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</si>
  <si>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</si>
  <si>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</si>
  <si>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</si>
  <si>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</si>
  <si>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</si>
  <si>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</si>
  <si>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</si>
  <si>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</si>
  <si>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</si>
  <si>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</si>
  <si>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</si>
  <si>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</si>
  <si>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</si>
  <si>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</si>
  <si>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</si>
  <si>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</si>
  <si>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</si>
  <si>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</si>
  <si>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</si>
  <si>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</si>
  <si>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</si>
  <si>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</si>
  <si>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</si>
  <si>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</si>
  <si>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</si>
  <si>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</si>
  <si>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</si>
  <si>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</si>
  <si>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</si>
  <si>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</si>
  <si>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</si>
  <si>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</si>
  <si>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</si>
  <si>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</si>
  <si>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</si>
  <si>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</si>
  <si>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</si>
  <si>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</si>
  <si>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</si>
  <si>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</si>
  <si>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</si>
  <si>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</si>
  <si>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</si>
  <si>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</si>
  <si>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</si>
  <si>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</si>
  <si>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</si>
  <si>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</si>
  <si>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</si>
  <si>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</si>
  <si>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</si>
  <si>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</si>
  <si>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</si>
  <si>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</si>
  <si>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</si>
  <si>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</si>
  <si>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</si>
  <si>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</si>
  <si>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</si>
  <si>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</si>
  <si>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</si>
  <si>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</si>
  <si>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</si>
  <si>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</si>
  <si>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</si>
  <si>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</si>
  <si>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</si>
  <si>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</si>
  <si>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</si>
  <si>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</si>
  <si>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</si>
  <si>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</si>
  <si>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</si>
  <si>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</si>
  <si>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</si>
  <si>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</si>
  <si>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</si>
  <si>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</si>
  <si>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</si>
  <si>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</si>
  <si>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</si>
  <si>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</si>
  <si>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</si>
  <si>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</si>
  <si>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</si>
  <si>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</si>
  <si>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</si>
  <si>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</si>
  <si>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</si>
  <si>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</si>
  <si>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</si>
  <si>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</si>
  <si>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</si>
  <si>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</si>
  <si>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</si>
  <si>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</si>
  <si>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</si>
  <si>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</si>
  <si>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</si>
  <si>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</si>
  <si>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</si>
  <si>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</si>
  <si>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</si>
  <si>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</si>
  <si>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</si>
  <si>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</si>
  <si>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</si>
  <si>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</si>
  <si>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</si>
  <si>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</si>
  <si>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</si>
  <si>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</si>
  <si>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</si>
  <si>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</si>
  <si>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</si>
  <si>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</si>
  <si>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</si>
  <si>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</si>
  <si>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</si>
  <si>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</si>
  <si>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</si>
  <si>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</si>
  <si>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</si>
  <si>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</si>
  <si>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</si>
  <si>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</si>
  <si>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</si>
  <si>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</si>
  <si>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</si>
  <si>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</si>
  <si>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</si>
  <si>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</si>
  <si>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</si>
  <si>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</si>
  <si>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</si>
  <si>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</si>
  <si>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</si>
  <si>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</si>
  <si>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</si>
  <si>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</si>
  <si>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</si>
  <si>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</si>
  <si>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</si>
  <si>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</si>
  <si>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</si>
  <si>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</si>
  <si>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</si>
  <si>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</si>
  <si>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</si>
  <si>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</si>
  <si>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</si>
  <si>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</si>
  <si>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</si>
  <si>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</si>
  <si>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</si>
  <si>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</si>
  <si>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</si>
  <si>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</si>
  <si>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</si>
  <si>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</si>
  <si>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</si>
  <si>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</si>
  <si>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</si>
  <si>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</si>
  <si>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</si>
  <si>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</si>
  <si>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</si>
  <si>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</si>
  <si>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</si>
  <si>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</si>
  <si>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</si>
  <si>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</si>
  <si>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</si>
  <si>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</si>
  <si>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</si>
  <si>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</si>
  <si>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</si>
  <si>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</si>
  <si>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</si>
  <si>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</si>
  <si>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</si>
  <si>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</si>
  <si>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</si>
  <si>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</si>
  <si>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</si>
  <si>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</si>
  <si>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</si>
  <si>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</si>
  <si>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</si>
  <si>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</si>
  <si>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</si>
  <si>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</si>
  <si>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</si>
  <si>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</si>
  <si>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</si>
  <si>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</si>
  <si>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</si>
  <si>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</si>
  <si>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</si>
  <si>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</si>
  <si>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</si>
  <si>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</si>
  <si>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</si>
  <si>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</si>
  <si>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</si>
  <si>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</si>
  <si>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</si>
  <si>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</si>
  <si>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</si>
  <si>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</si>
  <si>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</si>
  <si>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</si>
  <si>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</si>
  <si>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</si>
  <si>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</si>
  <si>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</si>
  <si>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</si>
  <si>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</si>
  <si>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</si>
  <si>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</si>
  <si>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</si>
  <si>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</si>
  <si>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</si>
  <si>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</si>
  <si>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</si>
  <si>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</si>
  <si>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</si>
  <si>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</si>
  <si>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</si>
  <si>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</si>
  <si>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</si>
  <si>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</si>
  <si>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</si>
  <si>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</si>
  <si>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</si>
  <si>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</si>
  <si>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</si>
  <si>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</si>
  <si>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</si>
  <si>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</si>
  <si>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</si>
  <si>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</si>
  <si>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</si>
  <si>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</si>
  <si>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</si>
  <si>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</si>
  <si>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</si>
  <si>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</si>
  <si>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</si>
  <si>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</si>
  <si>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</si>
  <si>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</si>
  <si>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</si>
  <si>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</si>
  <si>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</si>
  <si>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</si>
  <si>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</si>
  <si>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</si>
  <si>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</si>
  <si>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</si>
  <si>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</si>
  <si>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</si>
  <si>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</si>
  <si>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</si>
  <si>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</si>
  <si>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</si>
  <si>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</si>
  <si>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</si>
  <si>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</si>
  <si>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</si>
  <si>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</si>
  <si>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</si>
  <si>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</si>
  <si>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</si>
  <si>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</si>
  <si>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</si>
  <si>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</si>
  <si>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</si>
  <si>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</si>
  <si>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</si>
  <si>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</si>
  <si>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</si>
  <si>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</si>
  <si>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</si>
  <si>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</si>
  <si>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</si>
  <si>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</si>
  <si>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</si>
  <si>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</si>
  <si>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</si>
  <si>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</si>
  <si>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</si>
  <si>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</si>
  <si>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</si>
  <si>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</si>
  <si>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</si>
  <si>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</si>
  <si>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</si>
  <si>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</si>
  <si>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</si>
  <si>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</si>
  <si>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</si>
  <si>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</si>
  <si>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</si>
  <si>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</si>
  <si>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</si>
  <si>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</si>
  <si>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</si>
  <si>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</si>
  <si>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</si>
  <si>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</si>
  <si>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</si>
  <si>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</si>
  <si>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</si>
  <si>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</si>
  <si>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</si>
  <si>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</si>
  <si>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</si>
  <si>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</si>
  <si>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</si>
  <si>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</si>
  <si>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</si>
  <si>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</si>
  <si>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</si>
  <si>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</si>
  <si>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</si>
  <si>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</si>
  <si>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</si>
  <si>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</si>
  <si>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</si>
  <si>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</si>
  <si>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</si>
  <si>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</si>
  <si>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</si>
  <si>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</si>
  <si>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</si>
  <si>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</si>
  <si>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</si>
  <si>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</si>
  <si>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</si>
  <si>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</si>
  <si>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</si>
  <si>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</si>
  <si>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</si>
  <si>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</si>
  <si>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</si>
  <si>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</si>
  <si>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</si>
  <si>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</si>
  <si>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</si>
  <si>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</si>
  <si>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</si>
  <si>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</si>
  <si>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</si>
  <si>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</si>
  <si>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</si>
  <si>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</si>
  <si>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</si>
  <si>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</si>
  <si>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</si>
  <si>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</si>
  <si>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</si>
  <si>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</si>
  <si>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</si>
  <si>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</si>
  <si>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</si>
  <si>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</si>
  <si>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</si>
  <si>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</si>
  <si>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</si>
  <si>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</si>
  <si>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</si>
  <si>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</si>
  <si>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</si>
  <si>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</si>
  <si>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</si>
  <si>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</si>
  <si>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</si>
  <si>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</si>
  <si>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</si>
  <si>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</si>
  <si>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</si>
  <si>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</si>
  <si>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</si>
  <si>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</si>
  <si>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</si>
  <si>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</si>
  <si>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</si>
  <si>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</si>
  <si>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</si>
  <si>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</si>
  <si>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</si>
  <si>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</si>
  <si>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</si>
  <si>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</si>
  <si>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</si>
  <si>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</si>
  <si>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</si>
  <si>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</si>
  <si>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</si>
  <si>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</si>
  <si>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</si>
  <si>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</si>
  <si>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</si>
  <si>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</si>
  <si>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</si>
  <si>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</si>
  <si>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</si>
  <si>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</si>
  <si>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</si>
  <si>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</si>
  <si>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</si>
  <si>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</si>
  <si>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</si>
  <si>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</si>
  <si>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</si>
  <si>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</si>
  <si>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</si>
  <si>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</si>
  <si>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</si>
  <si>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</si>
  <si>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</si>
  <si>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</si>
  <si>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</si>
  <si>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</si>
  <si>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</si>
  <si>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</si>
  <si>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</si>
  <si>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</si>
  <si>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</si>
  <si>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</si>
  <si>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</si>
  <si>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</si>
  <si>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</si>
  <si>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</si>
  <si>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</si>
  <si>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</si>
  <si>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</si>
  <si>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</si>
  <si>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</si>
  <si>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</si>
  <si>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</si>
  <si>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</si>
  <si>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</si>
  <si>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</si>
  <si>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</si>
  <si>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</si>
  <si>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</si>
  <si>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</si>
  <si>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</si>
  <si>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</si>
  <si>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</si>
  <si>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</si>
  <si>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</si>
  <si>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</si>
  <si>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</si>
  <si>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</si>
  <si>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</si>
  <si>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</si>
  <si>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</si>
  <si>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</si>
  <si>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</si>
  <si>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</si>
  <si>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</si>
  <si>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</si>
  <si>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</si>
  <si>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</si>
  <si>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</si>
  <si>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</si>
  <si>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</si>
  <si>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</si>
  <si>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</si>
  <si>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</si>
  <si>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</si>
  <si>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</si>
  <si>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</si>
  <si>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</si>
  <si>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</si>
  <si>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</si>
  <si>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</si>
  <si>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</si>
  <si>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</si>
  <si>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</si>
  <si>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</si>
  <si>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</si>
  <si>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</si>
  <si>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</si>
  <si>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</si>
  <si>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</si>
  <si>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</si>
  <si>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</si>
  <si>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</si>
  <si>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</si>
  <si>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</si>
  <si>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</si>
  <si>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</si>
  <si>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</si>
  <si>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</si>
  <si>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</si>
  <si>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</si>
  <si>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</si>
  <si>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</si>
  <si>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</si>
  <si>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</si>
  <si>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</si>
  <si>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</si>
  <si>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</si>
  <si>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</si>
  <si>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</si>
  <si>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</si>
  <si>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</si>
  <si>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</si>
  <si>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</si>
  <si>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</si>
  <si>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</si>
  <si>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</si>
  <si>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</si>
  <si>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</si>
  <si>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</si>
  <si>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</si>
  <si>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</si>
  <si>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</si>
  <si>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</si>
  <si>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</si>
  <si>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</si>
  <si>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</si>
  <si>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</si>
  <si>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</si>
  <si>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</si>
  <si>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</si>
  <si>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</si>
  <si>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</si>
  <si>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</si>
  <si>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</si>
  <si>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</si>
  <si>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</si>
  <si>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</si>
  <si>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</si>
  <si>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</si>
  <si>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</si>
  <si>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</si>
  <si>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</si>
  <si>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</si>
  <si>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</si>
  <si>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</si>
  <si>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</si>
  <si>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</si>
  <si>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</si>
  <si>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</si>
  <si>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</si>
  <si>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</si>
  <si>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</si>
  <si>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</si>
  <si>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</si>
  <si>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</si>
  <si>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</si>
  <si>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</si>
  <si>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</si>
  <si>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</si>
  <si>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</si>
  <si>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</si>
  <si>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</si>
  <si>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</si>
  <si>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</si>
  <si>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</si>
  <si>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</si>
  <si>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</si>
  <si>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</si>
  <si>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</si>
  <si>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</si>
  <si>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</si>
  <si>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</si>
  <si>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</si>
  <si>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</si>
  <si>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</si>
  <si>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</si>
  <si>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</si>
  <si>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</si>
  <si>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</si>
  <si>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</si>
  <si>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</si>
  <si>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</si>
  <si>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</si>
  <si>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</si>
  <si>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</si>
  <si>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</si>
  <si>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</si>
  <si>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</si>
  <si>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</si>
  <si>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</si>
  <si>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</si>
  <si>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</si>
  <si>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</si>
  <si>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</si>
  <si>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</si>
  <si>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</si>
  <si>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</si>
  <si>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</si>
  <si>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</si>
  <si>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</si>
  <si>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</si>
  <si>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</si>
  <si>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</si>
  <si>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</si>
  <si>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</si>
  <si>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</si>
  <si>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</si>
  <si>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</si>
  <si>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</si>
  <si>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</si>
  <si>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</si>
  <si>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</si>
  <si>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</si>
  <si>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</si>
  <si>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</si>
  <si>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</si>
  <si>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</si>
  <si>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</si>
  <si>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</si>
  <si>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</si>
  <si>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</si>
  <si>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</si>
  <si>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</si>
  <si>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</si>
  <si>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</si>
  <si>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</si>
  <si>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</si>
  <si>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</si>
  <si>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</si>
  <si>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</si>
  <si>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</si>
  <si>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</si>
  <si>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</si>
  <si>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</si>
  <si>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</si>
  <si>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</si>
  <si>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</si>
  <si>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</si>
  <si>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</si>
  <si>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</si>
  <si>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</si>
  <si>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</si>
  <si>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</si>
  <si>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</si>
  <si>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</si>
  <si>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</si>
  <si>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</si>
  <si>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</si>
  <si>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</si>
  <si>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</si>
  <si>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</si>
  <si>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</si>
  <si>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</si>
  <si>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</si>
  <si>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</si>
  <si>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</si>
  <si>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</si>
  <si>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</si>
  <si>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</si>
  <si>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</si>
  <si>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</si>
  <si>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</si>
  <si>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</si>
  <si>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</si>
  <si>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</si>
  <si>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</si>
  <si>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</si>
  <si>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</si>
  <si>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</si>
  <si>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</si>
  <si>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</si>
  <si>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</si>
  <si>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</si>
  <si>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</si>
  <si>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</si>
  <si>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</si>
  <si>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</si>
  <si>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</si>
  <si>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</si>
  <si>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</si>
  <si>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</si>
  <si>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</si>
  <si>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</si>
  <si>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</si>
  <si>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</si>
  <si>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</si>
  <si>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</si>
  <si>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</si>
  <si>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</si>
  <si>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</si>
  <si>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</si>
  <si>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</si>
  <si>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</si>
  <si>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</si>
  <si>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</si>
  <si>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</si>
  <si>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</si>
  <si>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</si>
  <si>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</si>
  <si>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</si>
  <si>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</si>
  <si>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</si>
  <si>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</si>
  <si>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</si>
  <si>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</si>
  <si>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</si>
  <si>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</si>
  <si>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</si>
  <si>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</si>
  <si>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</si>
  <si>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</si>
  <si>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</si>
  <si>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</si>
  <si>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</si>
  <si>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</si>
  <si>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</si>
  <si>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</si>
  <si>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</si>
  <si>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</si>
  <si>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</si>
  <si>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</si>
  <si>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</si>
  <si>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</si>
  <si>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</si>
  <si>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</si>
  <si>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</si>
  <si>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</si>
  <si>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</si>
  <si>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</si>
  <si>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</si>
  <si>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</si>
  <si>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</si>
  <si>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</si>
  <si>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</si>
  <si>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</si>
  <si>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</si>
  <si>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</si>
  <si>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</si>
  <si>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</si>
  <si>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</si>
  <si>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</si>
  <si>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</si>
  <si>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</si>
  <si>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</si>
  <si>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</si>
  <si>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</si>
  <si>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</si>
  <si>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</si>
  <si>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</si>
  <si>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</si>
  <si>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</si>
  <si>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</si>
  <si>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</si>
  <si>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</si>
  <si>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</si>
  <si>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</si>
  <si>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</si>
  <si>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</si>
  <si>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</si>
  <si>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</si>
  <si>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</si>
  <si>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</si>
  <si>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</si>
  <si>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</si>
  <si>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</si>
  <si>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</si>
  <si>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</si>
  <si>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</si>
  <si>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</si>
  <si>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</si>
  <si>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</si>
  <si>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</si>
  <si>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</si>
  <si>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</si>
  <si>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</si>
  <si>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</si>
  <si>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</si>
  <si>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</si>
  <si>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</si>
  <si>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</si>
  <si>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</si>
  <si>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</si>
  <si>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</si>
  <si>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</si>
  <si>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</si>
  <si>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</si>
  <si>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</si>
  <si>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</si>
  <si>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</si>
  <si>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</si>
  <si>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</si>
  <si>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</si>
  <si>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</si>
  <si>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</si>
  <si>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</si>
  <si>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</si>
  <si>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</si>
  <si>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</si>
  <si>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</si>
  <si>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</si>
  <si>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</si>
  <si>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</si>
  <si>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</si>
  <si>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</si>
  <si>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</si>
  <si>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</si>
  <si>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</si>
  <si>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</si>
  <si>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</si>
  <si>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</si>
  <si>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</si>
  <si>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</si>
  <si>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</si>
  <si>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</si>
  <si>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</si>
  <si>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</si>
  <si>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</si>
  <si>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</si>
  <si>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</si>
  <si>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</si>
  <si>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</si>
  <si>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</si>
  <si>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</si>
  <si>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</si>
  <si>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</si>
  <si>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</si>
  <si>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</si>
  <si>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</si>
  <si>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</si>
  <si>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</si>
  <si>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</si>
  <si>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</si>
  <si>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</si>
  <si>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</si>
  <si>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</si>
  <si>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</si>
  <si>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</si>
  <si>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</si>
  <si>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</si>
  <si>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</si>
  <si>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</si>
  <si>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</si>
  <si>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</si>
  <si>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</si>
  <si>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</si>
  <si>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</si>
  <si>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</si>
  <si>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</si>
  <si>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</si>
  <si>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</si>
  <si>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</si>
  <si>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</si>
  <si>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</si>
  <si>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</si>
  <si>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</si>
  <si>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</si>
  <si>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</si>
  <si>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</si>
  <si>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</si>
  <si>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</si>
  <si>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</si>
  <si>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</si>
  <si>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</si>
  <si>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</si>
  <si>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</si>
  <si>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</si>
  <si>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</si>
  <si>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</si>
  <si>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</si>
  <si>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</si>
  <si>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</si>
  <si>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</si>
  <si>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</si>
  <si>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</si>
  <si>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</si>
  <si>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</si>
  <si>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</si>
  <si>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</si>
  <si>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</si>
  <si>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</si>
  <si>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</si>
  <si>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</si>
  <si>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</si>
  <si>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</si>
  <si>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</si>
  <si>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</si>
  <si>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</si>
  <si>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</si>
  <si>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</si>
  <si>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</si>
  <si>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</si>
  <si>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</si>
  <si>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</si>
  <si>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</si>
  <si>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</si>
  <si>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</si>
  <si>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</si>
  <si>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</si>
  <si>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</si>
  <si>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</si>
  <si>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</si>
  <si>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</si>
  <si>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</si>
  <si>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</si>
  <si>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</si>
  <si>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</si>
  <si>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</si>
  <si>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</si>
  <si>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</si>
  <si>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</si>
  <si>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</si>
  <si>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</si>
  <si>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</si>
  <si>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</si>
  <si>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</si>
  <si>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</si>
  <si>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</si>
  <si>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</si>
  <si>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</si>
  <si>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</si>
  <si>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</si>
  <si>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</si>
  <si>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</si>
  <si>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</si>
  <si>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</si>
  <si>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</si>
  <si>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</si>
  <si>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</si>
  <si>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</si>
  <si>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</si>
  <si>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</si>
  <si>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</si>
  <si>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</si>
  <si>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</si>
  <si>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</si>
  <si>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</si>
  <si>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</si>
  <si>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</si>
  <si>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</si>
  <si>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</si>
  <si>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</si>
  <si>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</si>
  <si>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</si>
  <si>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</si>
  <si>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</si>
  <si>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</si>
  <si>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</si>
  <si>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</si>
  <si>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</si>
  <si>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</si>
  <si>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</si>
  <si>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</si>
  <si>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</si>
  <si>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</si>
  <si>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</si>
  <si>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</si>
  <si>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</si>
  <si>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</si>
  <si>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</si>
  <si>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</si>
  <si>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</si>
  <si>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</si>
  <si>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</si>
  <si>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</si>
  <si>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</si>
  <si>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</si>
  <si>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</si>
  <si>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</si>
  <si>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</si>
  <si>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</si>
  <si>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</si>
  <si>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</si>
  <si>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</si>
  <si>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</si>
  <si>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</si>
  <si>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</si>
  <si>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</si>
  <si>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</si>
  <si>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</si>
  <si>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</si>
  <si>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</si>
  <si>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</si>
  <si>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</si>
  <si>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</si>
  <si>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</si>
  <si>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</si>
  <si>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</si>
  <si>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</si>
  <si>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</si>
  <si>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</si>
  <si>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</si>
  <si>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</si>
  <si>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</si>
  <si>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</si>
  <si>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</si>
  <si>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</si>
  <si>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</si>
  <si>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</si>
  <si>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</si>
  <si>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</si>
  <si>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</si>
  <si>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</si>
  <si>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</si>
  <si>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</si>
  <si>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</si>
  <si>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</si>
  <si>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</si>
  <si>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</si>
  <si>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</si>
  <si>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</si>
  <si>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</si>
  <si>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</si>
  <si>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</si>
  <si>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</si>
  <si>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</si>
  <si>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</si>
  <si>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</si>
  <si>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</si>
  <si>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</si>
  <si>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</si>
  <si>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</si>
  <si>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</si>
  <si>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</si>
  <si>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</si>
  <si>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</si>
  <si>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</si>
  <si>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</si>
  <si>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</si>
  <si>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</si>
  <si>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</si>
  <si>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</si>
  <si>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</si>
  <si>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</si>
  <si>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</si>
  <si>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</si>
  <si>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</si>
  <si>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</si>
  <si>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</si>
  <si>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</si>
  <si>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</si>
  <si>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</si>
  <si>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</si>
  <si>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</si>
  <si>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</si>
  <si>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</si>
  <si>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</si>
  <si>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</si>
  <si>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</si>
  <si>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</si>
  <si>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</si>
  <si>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</si>
  <si>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</si>
  <si>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</si>
  <si>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</si>
  <si>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</si>
  <si>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</si>
  <si>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</si>
  <si>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</si>
  <si>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</si>
  <si>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</si>
  <si>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</si>
  <si>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</si>
  <si>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</si>
  <si>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</si>
  <si>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</si>
  <si>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</si>
  <si>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</si>
  <si>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</si>
  <si>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</si>
  <si>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</si>
  <si>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</si>
  <si>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</si>
  <si>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</si>
  <si>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</si>
  <si>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</si>
  <si>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</si>
  <si>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</si>
  <si>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</si>
  <si>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</si>
  <si>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</si>
  <si>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</si>
  <si>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</si>
  <si>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</si>
  <si>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</si>
  <si>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</si>
  <si>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</si>
  <si>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</si>
  <si>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</si>
  <si>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</si>
  <si>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</si>
  <si>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</si>
  <si>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</si>
  <si>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</si>
  <si>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</si>
  <si>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</si>
  <si>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</si>
  <si>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</si>
  <si>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</si>
  <si>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</si>
  <si>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</si>
  <si>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</si>
  <si>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</si>
  <si>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</si>
  <si>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</si>
  <si>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</si>
  <si>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</si>
  <si>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</si>
  <si>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</si>
  <si>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</si>
  <si>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</si>
  <si>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</si>
  <si>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</si>
  <si>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</si>
  <si>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</si>
  <si>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</si>
  <si>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</si>
  <si>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</si>
  <si>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</si>
  <si>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</si>
  <si>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</si>
  <si>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</si>
  <si>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</si>
  <si>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</si>
  <si>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</si>
  <si>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</si>
  <si>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</si>
  <si>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</si>
  <si>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</si>
  <si>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</si>
  <si>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</si>
  <si>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</si>
  <si>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</si>
  <si>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</si>
  <si>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</si>
  <si>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</si>
  <si>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</si>
  <si>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</si>
  <si>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</si>
  <si>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</si>
  <si>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</si>
  <si>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</si>
  <si>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</si>
  <si>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</si>
  <si>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</si>
  <si>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</si>
  <si>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</si>
  <si>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</si>
  <si>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</si>
  <si>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</si>
  <si>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</si>
  <si>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</si>
  <si>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</si>
  <si>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</si>
  <si>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</si>
  <si>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</si>
  <si>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</si>
  <si>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</si>
  <si>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</si>
  <si>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</si>
  <si>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</si>
  <si>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</si>
  <si>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</si>
  <si>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</si>
  <si>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</si>
  <si>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</si>
  <si>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</si>
  <si>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</si>
  <si>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</si>
  <si>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</si>
  <si>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</si>
  <si>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</si>
  <si>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</si>
  <si>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</si>
  <si>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</si>
  <si>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</si>
  <si>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</si>
  <si>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</si>
  <si>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</si>
  <si>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</si>
  <si>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</si>
  <si>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</si>
  <si>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</si>
  <si>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</si>
  <si>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</si>
  <si>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</si>
  <si>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</si>
  <si>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</si>
  <si>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</si>
  <si>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</si>
  <si>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</si>
  <si>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</si>
  <si>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</si>
  <si>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</si>
  <si>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</si>
  <si>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</si>
  <si>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</si>
  <si>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</si>
  <si>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</si>
  <si>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</si>
  <si>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</si>
  <si>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</si>
  <si>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</si>
  <si>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</si>
  <si>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</si>
  <si>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</si>
  <si>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</si>
  <si>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</si>
  <si>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</si>
  <si>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</si>
  <si>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</si>
  <si>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</si>
  <si>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</si>
  <si>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</si>
  <si>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</si>
  <si>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</si>
  <si>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</si>
  <si>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</si>
  <si>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</si>
  <si>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</si>
  <si>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</si>
  <si>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</si>
  <si>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</si>
  <si>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</si>
  <si>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</si>
  <si>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</si>
  <si>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</si>
  <si>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</si>
  <si>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</si>
  <si>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</si>
  <si>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</si>
  <si>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</si>
  <si>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</si>
  <si>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</si>
  <si>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</si>
  <si>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</si>
  <si>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</si>
  <si>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</si>
  <si>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</si>
  <si>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</si>
  <si>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</si>
  <si>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</si>
  <si>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</si>
  <si>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</si>
  <si>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</si>
  <si>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</si>
  <si>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</si>
  <si>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</si>
  <si>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</si>
  <si>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</si>
  <si>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</si>
  <si>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</si>
  <si>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</si>
  <si>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</si>
  <si>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</si>
  <si>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</si>
  <si>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</si>
  <si>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</si>
  <si>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</si>
  <si>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</si>
  <si>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</si>
  <si>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</si>
  <si>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</si>
  <si>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</si>
  <si>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</si>
  <si>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</si>
  <si>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</si>
  <si>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</si>
  <si>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</si>
  <si>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</si>
  <si>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</si>
  <si>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</si>
  <si>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</si>
  <si>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</si>
  <si>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</si>
  <si>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</si>
  <si>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</si>
  <si>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</si>
  <si>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</si>
  <si>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</si>
  <si>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</si>
  <si>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</si>
  <si>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</si>
  <si>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</si>
  <si>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</si>
  <si>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</si>
  <si>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</si>
  <si>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</si>
  <si>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</si>
  <si>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</si>
  <si>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</si>
  <si>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</si>
  <si>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</si>
  <si>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</si>
  <si>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</si>
  <si>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</si>
  <si>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</si>
  <si>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</si>
  <si>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</si>
  <si>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</si>
  <si>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</si>
  <si>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</si>
  <si>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</si>
  <si>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</si>
  <si>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</si>
  <si>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</si>
  <si>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</si>
  <si>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</si>
  <si>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</si>
  <si>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</si>
  <si>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</si>
  <si>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</si>
  <si>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</si>
  <si>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</si>
  <si>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</si>
  <si>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</si>
  <si>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</si>
  <si>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</si>
  <si>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</si>
  <si>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</si>
  <si>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</si>
  <si>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</si>
  <si>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</si>
  <si>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</si>
  <si>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</si>
  <si>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</si>
  <si>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</si>
  <si>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</si>
  <si>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</si>
  <si>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</si>
  <si>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</si>
  <si>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</si>
  <si>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</si>
  <si>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</si>
  <si>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</si>
  <si>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</si>
  <si>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</si>
  <si>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</si>
  <si>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</si>
  <si>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</si>
  <si>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</si>
  <si>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</si>
  <si>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</si>
  <si>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</si>
  <si>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</si>
  <si>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</si>
  <si>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</si>
  <si>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</si>
  <si>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</si>
  <si>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</si>
  <si>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</si>
  <si>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</si>
  <si>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</si>
  <si>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</si>
  <si>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</si>
  <si>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</si>
  <si>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</si>
  <si>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</si>
  <si>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</si>
  <si>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</si>
  <si>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</si>
  <si>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</si>
  <si>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</si>
  <si>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</si>
  <si>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</si>
  <si>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</si>
  <si>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</si>
  <si>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</si>
  <si>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</si>
  <si>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</si>
  <si>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</si>
  <si>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</si>
  <si>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</si>
  <si>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</si>
  <si>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</si>
  <si>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</si>
  <si>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</si>
  <si>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</si>
  <si>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</si>
  <si>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</si>
  <si>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</si>
  <si>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</si>
  <si>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</si>
  <si>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</si>
  <si>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</si>
  <si>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</si>
  <si>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</si>
  <si>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</si>
  <si>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</si>
  <si>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</si>
  <si>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</si>
  <si>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</si>
  <si>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</si>
  <si>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</si>
  <si>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</si>
  <si>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</si>
  <si>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</si>
  <si>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</si>
  <si>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</si>
  <si>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</si>
  <si>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</si>
  <si>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</si>
  <si>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</si>
  <si>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</si>
  <si>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</si>
  <si>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</si>
  <si>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</si>
  <si>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</si>
  <si>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</si>
  <si>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</si>
  <si>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</si>
  <si>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</si>
  <si>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</si>
  <si>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</si>
  <si>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</si>
  <si>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</si>
  <si>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</si>
  <si>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</si>
  <si>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</si>
  <si>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</si>
  <si>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</si>
  <si>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</si>
  <si>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</si>
  <si>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</si>
  <si>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</si>
  <si>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</si>
  <si>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</si>
  <si>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</si>
  <si>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</si>
  <si>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</si>
  <si>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</si>
  <si>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</si>
  <si>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</si>
  <si>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</si>
  <si>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</si>
  <si>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</si>
  <si>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</si>
  <si>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</si>
  <si>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</si>
  <si>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</si>
  <si>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</si>
  <si>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</si>
  <si>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</si>
  <si>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</si>
  <si>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</si>
  <si>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</si>
  <si>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</si>
  <si>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</si>
  <si>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</si>
  <si>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</si>
  <si>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</si>
  <si>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</si>
  <si>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</si>
  <si>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</si>
  <si>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</si>
  <si>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</si>
  <si>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</si>
  <si>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</si>
  <si>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</si>
  <si>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</si>
  <si>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</si>
  <si>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</si>
  <si>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</si>
  <si>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</si>
  <si>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</si>
  <si>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</si>
  <si>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</si>
  <si>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</si>
  <si>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</si>
  <si>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</si>
  <si>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</si>
  <si>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</si>
  <si>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</si>
  <si>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</si>
  <si>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</si>
  <si>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</si>
  <si>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</si>
  <si>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</si>
  <si>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</si>
  <si>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</si>
  <si>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</si>
  <si>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</si>
  <si>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</si>
  <si>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</si>
  <si>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</si>
  <si>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</si>
  <si>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</si>
  <si>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</si>
  <si>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</si>
  <si>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</si>
  <si>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</si>
  <si>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</si>
  <si>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</si>
  <si>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</si>
  <si>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</si>
  <si>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</si>
  <si>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</si>
  <si>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</si>
  <si>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</si>
  <si>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</si>
  <si>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</si>
  <si>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</si>
  <si>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</si>
  <si>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</si>
  <si>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</si>
  <si>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</si>
  <si>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</si>
  <si>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</si>
  <si>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</si>
  <si>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</si>
  <si>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</si>
  <si>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</si>
  <si>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</si>
  <si>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</si>
  <si>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</si>
  <si>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</si>
  <si>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</si>
  <si>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</si>
  <si>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</si>
  <si>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</si>
  <si>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</si>
  <si>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</si>
  <si>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</si>
  <si>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</si>
  <si>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</si>
  <si>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</si>
  <si>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</si>
  <si>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</si>
  <si>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</si>
  <si>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</si>
  <si>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</si>
  <si>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</si>
  <si>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</si>
  <si>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</si>
  <si>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</si>
  <si>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</si>
  <si>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</si>
  <si>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</si>
  <si>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</si>
  <si>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</si>
  <si>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</si>
  <si>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</si>
  <si>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</si>
  <si>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</si>
  <si>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</si>
  <si>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</si>
  <si>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</si>
  <si>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</si>
  <si>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</si>
  <si>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</si>
  <si>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</si>
  <si>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</si>
  <si>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</si>
  <si>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</si>
  <si>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</si>
  <si>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</si>
  <si>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</si>
  <si>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</si>
  <si>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</si>
  <si>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</si>
  <si>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</si>
  <si>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</si>
  <si>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</si>
  <si>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</si>
  <si>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</si>
  <si>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</si>
  <si>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</si>
  <si>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</si>
  <si>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</si>
  <si>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</si>
  <si>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</si>
  <si>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</si>
  <si>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</si>
  <si>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</si>
  <si>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</si>
  <si>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</si>
  <si>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</si>
  <si>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</si>
  <si>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</si>
  <si>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</si>
  <si>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</si>
  <si>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</si>
  <si>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</si>
  <si>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</si>
  <si>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</si>
  <si>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</si>
  <si>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</si>
  <si>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</si>
  <si>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</si>
  <si>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</si>
  <si>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</si>
  <si>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</si>
  <si>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</si>
  <si>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</si>
  <si>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</si>
  <si>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</si>
  <si>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</si>
  <si>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</si>
  <si>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</si>
  <si>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</si>
  <si>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</si>
  <si>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</si>
  <si>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</si>
  <si>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</si>
  <si>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</si>
  <si>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</si>
  <si>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</si>
  <si>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</si>
  <si>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</si>
  <si>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</si>
  <si>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</si>
  <si>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</si>
  <si>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</si>
  <si>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</si>
  <si>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</si>
  <si>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</si>
  <si>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</si>
  <si>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</si>
  <si>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</si>
  <si>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</si>
  <si>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</si>
  <si>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</si>
  <si>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</si>
  <si>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</si>
  <si>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</si>
  <si>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</si>
  <si>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</si>
  <si>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</si>
  <si>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</si>
  <si>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</si>
  <si>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</si>
  <si>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</si>
  <si>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</si>
  <si>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</si>
  <si>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</si>
  <si>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</si>
  <si>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</si>
  <si>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</si>
  <si>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</si>
  <si>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</si>
  <si>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</si>
  <si>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</si>
  <si>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</si>
  <si>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</si>
  <si>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</si>
  <si>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</si>
  <si>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</si>
  <si>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</si>
  <si>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</si>
  <si>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</si>
  <si>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</si>
  <si>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</si>
  <si>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</si>
  <si>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</si>
  <si>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</si>
  <si>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</si>
  <si>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</si>
  <si>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</si>
  <si>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</si>
  <si>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</si>
  <si>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</si>
  <si>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</si>
  <si>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</si>
  <si>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</si>
  <si>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</si>
  <si>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</si>
  <si>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</si>
  <si>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</si>
  <si>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</si>
  <si>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</si>
  <si>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</si>
  <si>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</si>
  <si>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</si>
  <si>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</si>
  <si>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</si>
  <si>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</si>
  <si>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</si>
  <si>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</si>
  <si>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</si>
  <si>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</si>
  <si>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</si>
  <si>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</si>
  <si>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</si>
  <si>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</si>
  <si>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</si>
  <si>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</si>
  <si>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</si>
  <si>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</si>
  <si>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</si>
  <si>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</si>
  <si>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</si>
  <si>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</si>
  <si>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</si>
  <si>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</si>
  <si>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</si>
  <si>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</si>
  <si>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</si>
  <si>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</si>
  <si>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</si>
  <si>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</si>
  <si>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</si>
  <si>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</si>
  <si>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</si>
  <si>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</si>
  <si>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</si>
  <si>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</si>
  <si>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</si>
  <si>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</si>
  <si>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</si>
  <si>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</si>
  <si>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</si>
  <si>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</si>
  <si>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</si>
  <si>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</si>
  <si>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</si>
  <si>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</si>
  <si>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</si>
  <si>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</si>
  <si>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</si>
  <si>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</si>
  <si>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</si>
  <si>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</si>
  <si>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</si>
  <si>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</si>
  <si>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</si>
  <si>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</si>
  <si>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</si>
  <si>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</si>
  <si>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</si>
  <si>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</si>
  <si>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</si>
  <si>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</si>
  <si>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</si>
  <si>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</si>
  <si>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</si>
  <si>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</si>
  <si>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</si>
  <si>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</si>
  <si>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</si>
  <si>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</si>
  <si>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</si>
  <si>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</si>
  <si>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</si>
  <si>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</si>
  <si>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</si>
  <si>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</si>
  <si>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</si>
  <si>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</si>
  <si>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</si>
  <si>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</si>
  <si>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</si>
  <si>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</si>
  <si>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</si>
  <si>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</si>
  <si>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</si>
  <si>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</si>
  <si>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</si>
  <si>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</si>
  <si>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</si>
  <si>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</si>
  <si>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</si>
  <si>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</si>
  <si>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</si>
  <si>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</si>
  <si>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</si>
  <si>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</si>
  <si>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</si>
  <si>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</si>
  <si>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</si>
  <si>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</si>
  <si>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</si>
  <si>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</si>
  <si>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</si>
  <si>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</si>
  <si>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</si>
  <si>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</si>
  <si>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</si>
  <si>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</si>
  <si>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</si>
  <si>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</si>
  <si>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</si>
  <si>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</si>
  <si>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</si>
  <si>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</si>
  <si>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</si>
  <si>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</si>
  <si>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</si>
  <si>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</si>
  <si>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</si>
  <si>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</si>
  <si>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</si>
  <si>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</si>
  <si>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</si>
  <si>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</si>
  <si>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</si>
  <si>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</si>
  <si>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</si>
  <si>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</si>
  <si>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</si>
  <si>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</si>
  <si>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</si>
  <si>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</si>
  <si>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</si>
  <si>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</si>
  <si>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</si>
  <si>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</si>
  <si>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</si>
  <si>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</si>
  <si>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</si>
  <si>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</si>
  <si>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</si>
  <si>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</si>
  <si>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</si>
  <si>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</si>
  <si>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</si>
  <si>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</si>
  <si>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</si>
  <si>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</si>
  <si>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</si>
  <si>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</si>
  <si>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</si>
  <si>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</si>
  <si>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</si>
  <si>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</si>
  <si>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</si>
  <si>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</si>
  <si>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</si>
  <si>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</si>
  <si>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</si>
  <si>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</si>
  <si>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</si>
  <si>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</si>
  <si>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</si>
  <si>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</si>
  <si>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</si>
  <si>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</si>
  <si>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</si>
  <si>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</si>
  <si>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</si>
  <si>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</si>
  <si>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</si>
  <si>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</si>
  <si>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</si>
  <si>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</si>
  <si>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</si>
  <si>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</si>
  <si>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</si>
  <si>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</si>
  <si>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</si>
  <si>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</si>
  <si>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</si>
  <si>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</si>
  <si>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</si>
  <si>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</si>
  <si>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</si>
  <si>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</si>
  <si>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</si>
  <si>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</si>
  <si>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</si>
  <si>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</si>
  <si>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</si>
  <si>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</si>
  <si>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</si>
  <si>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</si>
  <si>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</si>
  <si>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</si>
  <si>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</si>
  <si>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</si>
  <si>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</si>
  <si>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</si>
  <si>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</si>
  <si>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</si>
  <si>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</si>
  <si>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</si>
  <si>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</si>
  <si>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</si>
  <si>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</si>
  <si>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</si>
  <si>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</si>
  <si>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</si>
  <si>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</si>
  <si>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</si>
  <si>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</si>
  <si>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</si>
  <si>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</si>
  <si>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</si>
  <si>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</si>
  <si>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</si>
  <si>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</si>
  <si>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</si>
  <si>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</si>
  <si>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</si>
  <si>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</si>
  <si>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</si>
  <si>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</si>
  <si>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</si>
  <si>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</si>
  <si>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</si>
  <si>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</si>
  <si>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</si>
  <si>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</si>
  <si>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</si>
  <si>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</si>
  <si>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</si>
  <si>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</si>
  <si>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</si>
  <si>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</si>
  <si>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</si>
  <si>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</si>
  <si>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</si>
  <si>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</si>
  <si>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</si>
  <si>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</si>
  <si>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</si>
  <si>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</si>
  <si>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</si>
  <si>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</si>
  <si>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</si>
  <si>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</si>
  <si>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</si>
  <si>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</si>
  <si>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</si>
  <si>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</si>
  <si>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</si>
  <si>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</si>
  <si>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</si>
  <si>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</si>
  <si>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</si>
  <si>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</si>
  <si>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</si>
  <si>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</si>
  <si>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</si>
  <si>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</si>
  <si>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</si>
  <si>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</si>
  <si>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</si>
  <si>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</si>
  <si>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</si>
  <si>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</si>
  <si>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</si>
  <si>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</si>
  <si>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</si>
  <si>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</si>
  <si>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</si>
  <si>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</si>
  <si>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</si>
  <si>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</si>
  <si>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</si>
  <si>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</si>
  <si>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</si>
  <si>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</si>
  <si>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</si>
  <si>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</si>
  <si>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</si>
  <si>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</si>
  <si>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</si>
  <si>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</si>
  <si>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</si>
  <si>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</si>
  <si>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</si>
  <si>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</si>
  <si>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</si>
  <si>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</si>
  <si>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</si>
  <si>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</si>
  <si>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</si>
  <si>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</si>
  <si>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</si>
  <si>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</si>
  <si>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</si>
  <si>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</si>
  <si>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</si>
  <si>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</si>
  <si>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</si>
  <si>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</si>
  <si>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</si>
  <si>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</si>
  <si>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</si>
  <si>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</si>
  <si>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</si>
  <si>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</si>
  <si>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</si>
  <si>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</si>
  <si>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</si>
  <si>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</si>
  <si>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</si>
  <si>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</si>
  <si>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</si>
  <si>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</si>
  <si>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</si>
  <si>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</si>
  <si>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</si>
  <si>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</si>
  <si>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</si>
  <si>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</si>
  <si>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</si>
  <si>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</si>
  <si>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</si>
  <si>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</si>
  <si>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</si>
  <si>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</si>
  <si>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</si>
  <si>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</si>
  <si>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</si>
  <si>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</si>
  <si>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</si>
  <si>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</si>
  <si>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</si>
  <si>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</si>
  <si>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</si>
  <si>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</si>
  <si>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</si>
  <si>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</si>
  <si>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</si>
  <si>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</si>
  <si>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</si>
  <si>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</si>
  <si>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</si>
  <si>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</si>
  <si>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</si>
  <si>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</si>
  <si>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</si>
  <si>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</si>
  <si>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</si>
  <si>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</si>
  <si>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</si>
  <si>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</si>
  <si>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</si>
  <si>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</si>
  <si>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</si>
  <si>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</si>
  <si>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</si>
  <si>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</si>
  <si>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</si>
  <si>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</si>
  <si>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</si>
  <si>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</si>
  <si>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</si>
  <si>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</si>
  <si>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</si>
  <si>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</si>
  <si>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</si>
  <si>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</si>
  <si>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</si>
  <si>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</si>
  <si>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</si>
  <si>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</si>
  <si>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</si>
  <si>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</si>
  <si>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</si>
  <si>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</si>
  <si>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</si>
  <si>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</si>
  <si>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</si>
  <si>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</si>
  <si>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</si>
  <si>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</si>
  <si>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</si>
  <si>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</si>
  <si>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</si>
  <si>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</si>
  <si>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</si>
  <si>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</si>
  <si>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</si>
  <si>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</si>
  <si>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</si>
  <si>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</si>
  <si>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</si>
  <si>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</si>
  <si>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</si>
  <si>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</si>
  <si>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</si>
  <si>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</si>
  <si>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</si>
  <si>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</si>
  <si>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</si>
  <si>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</si>
  <si>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</si>
  <si>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</si>
  <si>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</si>
  <si>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</si>
  <si>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</si>
  <si>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</si>
  <si>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</si>
  <si>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</si>
  <si>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</si>
  <si>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</si>
  <si>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</si>
  <si>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</si>
  <si>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</si>
  <si>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</si>
  <si>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</si>
  <si>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</si>
  <si>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</si>
  <si>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</si>
  <si>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</si>
  <si>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</si>
  <si>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</si>
  <si>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</si>
  <si>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</si>
  <si>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</si>
  <si>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</si>
  <si>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</si>
  <si>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</si>
  <si>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</si>
  <si>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</si>
  <si>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</si>
  <si>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</si>
  <si>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</si>
  <si>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</si>
  <si>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</si>
  <si>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</si>
  <si>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</si>
  <si>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</si>
  <si>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</si>
  <si>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</si>
  <si>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</si>
  <si>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</si>
  <si>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</si>
  <si>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</si>
  <si>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</si>
  <si>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</si>
  <si>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</si>
  <si>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</si>
  <si>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</si>
  <si>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</si>
  <si>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</si>
  <si>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</si>
  <si>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</si>
  <si>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</si>
  <si>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</si>
  <si>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</si>
  <si>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</si>
  <si>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</si>
  <si>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</si>
  <si>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</si>
  <si>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</si>
  <si>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</si>
  <si>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</si>
  <si>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</si>
  <si>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</si>
  <si>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</si>
  <si>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</si>
  <si>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</si>
  <si>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</si>
  <si>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</si>
  <si>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</si>
  <si>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</si>
  <si>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</si>
  <si>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</si>
  <si>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</si>
  <si>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</si>
  <si>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</si>
  <si>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</si>
  <si>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</si>
  <si>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</si>
  <si>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</si>
  <si>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</si>
  <si>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</si>
  <si>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</si>
  <si>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</si>
  <si>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</si>
  <si>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</si>
  <si>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</si>
  <si>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</si>
  <si>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</si>
  <si>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</si>
  <si>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</si>
  <si>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</si>
  <si>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</si>
  <si>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</si>
  <si>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</si>
  <si>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</si>
  <si>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</si>
  <si>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</si>
  <si>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</si>
  <si>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</si>
  <si>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</si>
  <si>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</si>
  <si>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</si>
  <si>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</si>
  <si>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</si>
  <si>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</si>
  <si>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</si>
  <si>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</si>
  <si>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</si>
  <si>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</si>
  <si>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</si>
  <si>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</si>
  <si>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</si>
  <si>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</si>
  <si>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</si>
  <si>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</si>
  <si>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</si>
  <si>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</si>
  <si>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</si>
  <si>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</si>
  <si>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</si>
  <si>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</si>
  <si>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</si>
  <si>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</si>
  <si>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</si>
  <si>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</si>
  <si>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</si>
  <si>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</si>
  <si>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</si>
  <si>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</si>
  <si>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</si>
  <si>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</si>
  <si>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</si>
  <si>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</si>
  <si>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</si>
  <si>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</si>
  <si>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</si>
  <si>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</si>
  <si>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</si>
  <si>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</si>
  <si>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</si>
  <si>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</si>
  <si>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</si>
  <si>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</si>
  <si>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</si>
  <si>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</si>
  <si>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</si>
  <si>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</si>
  <si>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</si>
  <si>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</si>
  <si>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</si>
  <si>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</si>
  <si>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</si>
  <si>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</si>
  <si>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</si>
  <si>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</si>
  <si>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</si>
  <si>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</si>
  <si>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</si>
  <si>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</si>
  <si>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</si>
  <si>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</si>
  <si>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</si>
  <si>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</si>
  <si>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</si>
  <si>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</si>
  <si>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</si>
  <si>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</si>
  <si>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</si>
  <si>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</si>
  <si>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</si>
  <si>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</si>
  <si>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</si>
  <si>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</si>
  <si>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</si>
  <si>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</si>
  <si>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</si>
  <si>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</si>
  <si>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</si>
  <si>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</si>
  <si>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</si>
  <si>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</si>
  <si>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</si>
  <si>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</si>
  <si>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</si>
  <si>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</si>
  <si>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</si>
  <si>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</si>
  <si>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</si>
  <si>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</si>
  <si>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</si>
  <si>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</si>
  <si>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</si>
  <si>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</si>
  <si>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</si>
  <si>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</si>
  <si>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</si>
  <si>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</si>
  <si>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</si>
  <si>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</si>
  <si>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</si>
  <si>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</si>
  <si>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</si>
  <si>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</si>
  <si>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</si>
  <si>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</si>
  <si>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</si>
  <si>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</si>
  <si>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</si>
  <si>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</si>
  <si>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</si>
  <si>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</si>
  <si>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</si>
  <si>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</si>
  <si>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</si>
  <si>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</si>
  <si>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</si>
  <si>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</si>
  <si>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</si>
  <si>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</si>
  <si>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</si>
  <si>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</si>
  <si>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</si>
  <si>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</si>
  <si>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</si>
  <si>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</si>
  <si>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</si>
  <si>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</si>
  <si>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</si>
  <si>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</si>
  <si>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</si>
  <si>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</si>
  <si>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</si>
  <si>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</si>
  <si>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</si>
  <si>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</si>
  <si>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</si>
  <si>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</si>
  <si>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</si>
  <si>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</si>
  <si>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</si>
  <si>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</si>
  <si>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</si>
  <si>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</si>
  <si>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</si>
  <si>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</si>
  <si>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</si>
  <si>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</si>
  <si>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</si>
  <si>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</si>
  <si>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</si>
  <si>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</si>
  <si>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</si>
  <si>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</si>
  <si>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</si>
  <si>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</si>
  <si>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</si>
  <si>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</si>
  <si>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</si>
  <si>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</si>
  <si>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</si>
  <si>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</si>
  <si>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</si>
  <si>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</si>
  <si>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</si>
  <si>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</si>
  <si>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</si>
  <si>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</si>
  <si>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</si>
  <si>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</si>
  <si>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</si>
  <si>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</si>
  <si>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</si>
  <si>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</si>
  <si>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</si>
  <si>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</si>
  <si>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</si>
  <si>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</si>
  <si>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</si>
  <si>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</si>
  <si>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</si>
  <si>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</si>
  <si>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</si>
  <si>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</si>
  <si>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</si>
  <si>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</si>
  <si>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</si>
  <si>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</si>
  <si>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</si>
  <si>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</si>
  <si>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</si>
  <si>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</si>
  <si>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</si>
  <si>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</si>
  <si>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</si>
  <si>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</si>
  <si>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</si>
  <si>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</si>
  <si>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</si>
  <si>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</si>
  <si>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</si>
  <si>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</si>
  <si>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</si>
  <si>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</si>
  <si>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</si>
  <si>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</si>
  <si>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</si>
  <si>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</si>
  <si>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</si>
  <si>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</si>
  <si>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</si>
  <si>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</si>
  <si>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</si>
  <si>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</si>
  <si>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</si>
  <si>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</si>
  <si>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</si>
  <si>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</si>
  <si>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</si>
  <si>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</si>
  <si>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</si>
  <si>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</si>
  <si>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</si>
  <si>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</si>
  <si>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</si>
  <si>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</si>
  <si>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</si>
  <si>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</si>
  <si>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</si>
  <si>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</si>
  <si>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</si>
  <si>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</si>
  <si>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</si>
  <si>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</si>
  <si>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</si>
  <si>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</si>
  <si>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</si>
  <si>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</si>
  <si>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</si>
  <si>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</si>
  <si>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</si>
  <si>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</si>
  <si>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</si>
  <si>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</si>
  <si>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</si>
  <si>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</si>
  <si>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</si>
  <si>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</si>
  <si>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</si>
  <si>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</si>
  <si>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</si>
  <si>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</si>
  <si>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</si>
  <si>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</si>
  <si>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</si>
  <si>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</si>
  <si>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</si>
  <si>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</si>
  <si>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</si>
  <si>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</si>
  <si>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</si>
  <si>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</si>
  <si>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</si>
  <si>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</si>
  <si>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</si>
  <si>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</si>
  <si>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</si>
  <si>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</si>
  <si>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</si>
  <si>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</si>
  <si>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</si>
  <si>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</si>
  <si>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</si>
  <si>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</si>
  <si>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</si>
  <si>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</si>
  <si>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</si>
  <si>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</si>
  <si>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</si>
  <si>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</si>
  <si>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</si>
  <si>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</si>
  <si>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</si>
  <si>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</si>
  <si>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</si>
  <si>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</si>
  <si>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</si>
  <si>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</si>
  <si>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</si>
  <si>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</si>
  <si>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</si>
  <si>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</si>
  <si>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</si>
  <si>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</si>
  <si>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</si>
  <si>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</si>
  <si>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</si>
  <si>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</si>
  <si>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</si>
  <si>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</si>
  <si>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</si>
  <si>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</si>
  <si>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</si>
  <si>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</si>
  <si>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</si>
  <si>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</si>
  <si>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</si>
  <si>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</si>
  <si>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</si>
  <si>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</si>
  <si>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</si>
  <si>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</si>
  <si>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</si>
  <si>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</si>
  <si>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</si>
  <si>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</si>
  <si>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</si>
  <si>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</si>
  <si>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</si>
  <si>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</si>
  <si>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</si>
  <si>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</si>
  <si>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</si>
  <si>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</si>
  <si>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</si>
  <si>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</si>
  <si>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</si>
  <si>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</si>
  <si>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</si>
  <si>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</si>
  <si>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</si>
  <si>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</si>
  <si>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</si>
  <si>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</si>
  <si>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</si>
  <si>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</si>
  <si>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</si>
  <si>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</si>
  <si>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</si>
  <si>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</si>
  <si>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</si>
  <si>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</si>
  <si>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</si>
  <si>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</si>
  <si>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</si>
  <si>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</si>
  <si>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</si>
  <si>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</si>
  <si>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</si>
  <si>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</si>
  <si>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</si>
  <si>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</si>
  <si>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</si>
  <si>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</si>
  <si>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</si>
  <si>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</si>
  <si>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</si>
  <si>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</si>
  <si>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</si>
  <si>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</si>
  <si>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</si>
  <si>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</si>
  <si>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</si>
  <si>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</si>
  <si>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</si>
  <si>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</si>
  <si>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</si>
  <si>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</si>
  <si>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</si>
  <si>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</si>
  <si>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</si>
  <si>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</si>
  <si>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</si>
  <si>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</si>
  <si>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</si>
  <si>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</si>
  <si>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</si>
  <si>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</si>
  <si>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</si>
  <si>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</si>
  <si>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</si>
  <si>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</si>
  <si>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</si>
  <si>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</si>
  <si>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</si>
  <si>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</si>
  <si>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</si>
  <si>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</si>
  <si>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</si>
  <si>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</si>
  <si>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</si>
  <si>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</si>
  <si>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</si>
  <si>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</si>
  <si>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</si>
  <si>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</si>
  <si>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</si>
  <si>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</si>
  <si>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</si>
  <si>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</si>
  <si>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</si>
  <si>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</si>
  <si>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</si>
  <si>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</si>
  <si>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</si>
  <si>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</si>
  <si>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</si>
  <si>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</si>
  <si>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</si>
  <si>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</si>
  <si>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</si>
  <si>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</si>
  <si>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</si>
  <si>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</si>
  <si>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</si>
  <si>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</si>
  <si>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</si>
  <si>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</si>
  <si>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</si>
  <si>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</si>
  <si>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</si>
  <si>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</si>
  <si>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</si>
  <si>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</si>
  <si>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</si>
  <si>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</si>
  <si>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</si>
  <si>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</si>
  <si>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</si>
  <si>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</si>
  <si>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</si>
  <si>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</si>
  <si>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</si>
  <si>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</si>
  <si>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</si>
  <si>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</si>
  <si>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</si>
  <si>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</si>
  <si>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</si>
  <si>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</si>
  <si>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</si>
  <si>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</si>
  <si>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</si>
  <si>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</si>
  <si>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</si>
  <si>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</si>
  <si>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</si>
  <si>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</si>
  <si>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</si>
  <si>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</si>
  <si>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</si>
  <si>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</si>
  <si>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</si>
  <si>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</si>
  <si>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</si>
  <si>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</si>
  <si>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</si>
  <si>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</si>
  <si>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</si>
  <si>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</si>
  <si>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</si>
  <si>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</si>
  <si>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</si>
  <si>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</si>
  <si>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</si>
  <si>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</si>
  <si>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</si>
  <si>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</si>
  <si>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</si>
  <si>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</si>
  <si>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</si>
  <si>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</si>
  <si>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</si>
  <si>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</si>
  <si>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</si>
  <si>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</si>
  <si>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</si>
  <si>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</si>
  <si>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</si>
  <si>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</si>
  <si>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</si>
  <si>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</si>
  <si>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</si>
  <si>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</si>
  <si>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</si>
  <si>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</si>
  <si>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</si>
  <si>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</si>
  <si>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</si>
  <si>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</si>
  <si>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</si>
  <si>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</si>
  <si>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</si>
  <si>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</si>
  <si>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</si>
  <si>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</si>
  <si>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</si>
  <si>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</si>
  <si>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</si>
  <si>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</si>
  <si>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</si>
  <si>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</si>
  <si>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</si>
  <si>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</si>
  <si>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</si>
  <si>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</si>
  <si>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</si>
  <si>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</si>
  <si>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</si>
  <si>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</si>
  <si>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</si>
  <si>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</si>
  <si>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</si>
  <si>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</si>
  <si>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</si>
  <si>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</si>
  <si>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</si>
  <si>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</si>
  <si>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</si>
  <si>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</si>
  <si>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</si>
  <si>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</si>
  <si>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</si>
  <si>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</si>
  <si>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</si>
  <si>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</si>
  <si>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</si>
  <si>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</si>
  <si>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</si>
  <si>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</si>
  <si>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</si>
  <si>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</si>
  <si>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</si>
  <si>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</si>
  <si>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</si>
  <si>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</si>
  <si>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</si>
  <si>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</si>
  <si>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</si>
  <si>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</si>
  <si>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</si>
  <si>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</si>
  <si>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</si>
  <si>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</si>
  <si>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</si>
  <si>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</si>
  <si>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</si>
  <si>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</si>
  <si>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</si>
  <si>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</si>
  <si>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</si>
  <si>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</si>
  <si>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</si>
  <si>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</si>
  <si>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</si>
  <si>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</si>
  <si>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</si>
  <si>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</si>
  <si>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</si>
  <si>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</si>
  <si>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</si>
  <si>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</si>
  <si>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</si>
  <si>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</si>
  <si>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</si>
  <si>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</si>
  <si>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</si>
  <si>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</si>
  <si>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</si>
  <si>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</si>
  <si>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</si>
  <si>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</si>
  <si>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</si>
  <si>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</si>
  <si>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</si>
  <si>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</si>
  <si>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</si>
  <si>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</si>
  <si>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</si>
  <si>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</si>
  <si>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</si>
  <si>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</si>
  <si>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</si>
  <si>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</si>
  <si>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</si>
  <si>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</si>
  <si>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</si>
  <si>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</si>
  <si>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</si>
  <si>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</si>
  <si>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</si>
  <si>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</si>
  <si>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</si>
  <si>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</si>
  <si>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</si>
  <si>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</si>
  <si>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</si>
  <si>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</si>
  <si>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</si>
  <si>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</si>
  <si>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</si>
  <si>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</si>
  <si>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</si>
  <si>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</si>
  <si>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</si>
  <si>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</si>
  <si>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</si>
  <si>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</si>
  <si>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</si>
  <si>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</si>
  <si>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</si>
  <si>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</si>
  <si>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</si>
  <si>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</si>
  <si>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</si>
  <si>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</si>
  <si>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</si>
  <si>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</si>
  <si>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</si>
  <si>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</si>
  <si>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</si>
  <si>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</si>
  <si>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</si>
  <si>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</si>
  <si>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</si>
  <si>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</si>
  <si>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</si>
  <si>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</si>
  <si>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</si>
  <si>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</si>
  <si>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</si>
  <si>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</si>
  <si>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</si>
  <si>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</si>
  <si>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</si>
  <si>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</si>
  <si>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</si>
  <si>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</si>
  <si>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</si>
  <si>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</si>
  <si>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</si>
  <si>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</si>
  <si>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</si>
  <si>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</si>
  <si>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</si>
  <si>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</si>
  <si>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</si>
  <si>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</si>
  <si>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</si>
  <si>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</si>
  <si>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</si>
  <si>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</si>
  <si>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</si>
  <si>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</si>
  <si>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</si>
  <si>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</si>
  <si>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</si>
  <si>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</si>
  <si>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</si>
  <si>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</si>
  <si>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</si>
  <si>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</si>
  <si>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</si>
  <si>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</si>
  <si>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</si>
  <si>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</si>
  <si>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</si>
  <si>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</si>
  <si>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</si>
  <si>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</si>
  <si>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</si>
  <si>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</si>
  <si>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</si>
  <si>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</si>
  <si>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</si>
  <si>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</si>
  <si>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</si>
  <si>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</si>
  <si>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</si>
  <si>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</si>
  <si>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</si>
  <si>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</si>
  <si>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</si>
  <si>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</si>
  <si>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</si>
  <si>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</si>
  <si>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</si>
  <si>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</si>
  <si>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</si>
  <si>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</si>
  <si>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</si>
  <si>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</si>
  <si>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</si>
  <si>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</si>
  <si>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</si>
  <si>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</si>
  <si>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</si>
  <si>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</si>
  <si>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</si>
  <si>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</si>
  <si>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</si>
  <si>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</si>
  <si>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</si>
  <si>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</si>
  <si>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</si>
  <si>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</si>
  <si>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</si>
  <si>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</si>
  <si>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</si>
  <si>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</si>
  <si>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</si>
  <si>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</si>
  <si>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</si>
  <si>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</si>
  <si>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</si>
  <si>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</si>
  <si>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</si>
  <si>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</si>
  <si>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</si>
  <si>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</si>
  <si>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</si>
  <si>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</si>
  <si>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</si>
  <si>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</si>
  <si>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</si>
  <si>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</si>
  <si>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</si>
  <si>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</si>
  <si>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</si>
  <si>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</si>
  <si>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</si>
  <si>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</si>
  <si>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</si>
  <si>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</si>
  <si>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</si>
  <si>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</si>
  <si>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</si>
  <si>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</si>
  <si>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</si>
  <si>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</si>
  <si>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</si>
  <si>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</si>
  <si>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</si>
  <si>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</si>
  <si>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</si>
  <si>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</si>
  <si>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</si>
  <si>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</si>
  <si>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</si>
  <si>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</si>
  <si>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</si>
  <si>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</si>
  <si>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</si>
  <si>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</si>
  <si>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</si>
  <si>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</si>
  <si>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</si>
  <si>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</si>
  <si>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</si>
  <si>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</si>
  <si>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</si>
  <si>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</si>
  <si>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</si>
  <si>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</si>
  <si>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</si>
  <si>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</si>
  <si>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</si>
  <si>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</si>
  <si>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</si>
  <si>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</si>
  <si>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</si>
  <si>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</si>
  <si>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</si>
  <si>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</si>
  <si>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</si>
  <si>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</si>
  <si>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</si>
  <si>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</si>
  <si>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</si>
  <si>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</si>
  <si>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</si>
  <si>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</si>
  <si>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</si>
  <si>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</si>
  <si>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</si>
  <si>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</si>
  <si>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</si>
  <si>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</si>
  <si>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</si>
  <si>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</si>
  <si>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</si>
  <si>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</si>
  <si>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</si>
  <si>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</si>
  <si>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</si>
  <si>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</si>
  <si>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</si>
  <si>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</si>
  <si>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</si>
  <si>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</si>
  <si>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</si>
  <si>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</si>
  <si>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</si>
  <si>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</si>
  <si>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</si>
  <si>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</si>
  <si>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</si>
  <si>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</si>
  <si>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</si>
  <si>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</si>
  <si>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</si>
  <si>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</si>
  <si>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</si>
  <si>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</si>
  <si>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</si>
  <si>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</si>
  <si>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</si>
  <si>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</si>
  <si>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</si>
  <si>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</si>
  <si>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</si>
  <si>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</si>
  <si>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</si>
  <si>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</si>
  <si>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</si>
  <si>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</si>
  <si>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</si>
  <si>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</si>
  <si>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</si>
  <si>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</si>
  <si>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</si>
  <si>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</si>
  <si>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</si>
  <si>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</si>
  <si>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</si>
  <si>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</si>
  <si>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</si>
  <si>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</si>
  <si>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</si>
  <si>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</si>
  <si>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</si>
  <si>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</si>
  <si>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</si>
  <si>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</si>
  <si>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</si>
  <si>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</si>
  <si>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</si>
  <si>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</si>
  <si>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</si>
  <si>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</si>
  <si>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</si>
  <si>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</si>
  <si>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</si>
  <si>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</si>
  <si>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</si>
  <si>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</si>
  <si>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</si>
  <si>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</si>
  <si>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</si>
  <si>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</si>
  <si>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</si>
  <si>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</si>
  <si>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</si>
  <si>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</si>
  <si>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</si>
  <si>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</si>
  <si>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</si>
  <si>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</si>
  <si>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</si>
  <si>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</si>
  <si>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</si>
  <si>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</si>
  <si>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</si>
  <si>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</si>
  <si>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</si>
  <si>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</si>
  <si>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</si>
  <si>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</si>
  <si>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</si>
  <si>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</si>
  <si>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</si>
  <si>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</si>
  <si>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</si>
  <si>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</si>
  <si>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</si>
  <si>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</si>
  <si>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</si>
  <si>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</si>
  <si>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</si>
  <si>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</si>
  <si>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</si>
  <si>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</si>
  <si>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</si>
  <si>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</si>
  <si>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</si>
  <si>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</si>
  <si>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</si>
  <si>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</si>
  <si>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</si>
  <si>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</si>
  <si>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</si>
  <si>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</si>
  <si>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</si>
  <si>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</si>
  <si>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</si>
  <si>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</si>
  <si>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</si>
  <si>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</si>
  <si>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</si>
  <si>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</si>
  <si>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</si>
  <si>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</si>
  <si>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</si>
  <si>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</si>
  <si>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</si>
  <si>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</si>
  <si>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</si>
  <si>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</si>
  <si>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</si>
  <si>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</si>
  <si>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</si>
  <si>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</si>
  <si>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</si>
  <si>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</si>
  <si>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</si>
  <si>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</si>
  <si>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</si>
  <si>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</si>
  <si>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</si>
  <si>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</si>
  <si>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</si>
  <si>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</si>
  <si>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</si>
  <si>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</si>
  <si>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</si>
  <si>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</si>
  <si>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</si>
  <si>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</si>
  <si>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</si>
  <si>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</si>
  <si>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</si>
  <si>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</si>
  <si>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</si>
  <si>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</si>
  <si>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</si>
  <si>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</si>
  <si>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</si>
  <si>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</si>
  <si>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</si>
  <si>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</si>
  <si>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</si>
  <si>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</si>
  <si>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</si>
  <si>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</si>
  <si>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</si>
  <si>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</si>
  <si>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</si>
  <si>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</si>
  <si>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</si>
  <si>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</si>
  <si>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</si>
  <si>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</si>
  <si>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</si>
  <si>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</si>
  <si>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</si>
  <si>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</si>
  <si>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</si>
  <si>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</si>
  <si>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</si>
  <si>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</si>
  <si>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</si>
  <si>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</si>
  <si>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</si>
  <si>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</si>
  <si>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</si>
  <si>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</si>
  <si>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</si>
  <si>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</si>
  <si>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</si>
  <si>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</si>
  <si>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</si>
  <si>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</si>
  <si>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</si>
  <si>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</si>
  <si>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</si>
  <si>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</si>
  <si>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</si>
  <si>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</si>
  <si>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</si>
  <si>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</si>
  <si>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</si>
  <si>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</si>
  <si>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</si>
  <si>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</si>
  <si>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</si>
  <si>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</si>
  <si>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</si>
  <si>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</si>
  <si>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</si>
  <si>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</si>
  <si>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</si>
  <si>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</si>
  <si>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</si>
  <si>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</si>
  <si>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</si>
  <si>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</si>
  <si>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</si>
  <si>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</si>
  <si>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</si>
  <si>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</si>
  <si>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</si>
  <si>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</si>
  <si>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</si>
  <si>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</si>
  <si>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</si>
  <si>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</si>
  <si>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</si>
  <si>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</si>
  <si>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</si>
  <si>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</si>
  <si>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</si>
  <si>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</si>
  <si>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</si>
  <si>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</si>
  <si>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</si>
  <si>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</si>
  <si>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</si>
  <si>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</si>
  <si>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</si>
  <si>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</si>
  <si>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</si>
  <si>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</si>
  <si>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</si>
  <si>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</si>
  <si>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</si>
  <si>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</si>
  <si>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</si>
  <si>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</si>
  <si>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</si>
  <si>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</si>
  <si>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</si>
  <si>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</si>
  <si>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</si>
  <si>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</si>
  <si>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</si>
  <si>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</si>
  <si>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</si>
  <si>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</si>
  <si>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</si>
  <si>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</si>
  <si>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</si>
  <si>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</si>
  <si>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</si>
  <si>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</si>
  <si>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</si>
  <si>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</si>
  <si>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</si>
  <si>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</si>
  <si>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</si>
  <si>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</si>
  <si>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</si>
  <si>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</si>
  <si>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</si>
  <si>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</si>
  <si>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</si>
  <si>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</si>
  <si>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</si>
  <si>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</si>
  <si>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</si>
  <si>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</si>
  <si>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</si>
  <si>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</si>
  <si>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</si>
  <si>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</si>
  <si>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</si>
  <si>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</si>
  <si>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</si>
  <si>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</si>
  <si>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</si>
  <si>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</si>
  <si>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</si>
  <si>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</si>
  <si>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</si>
  <si>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</si>
  <si>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</si>
  <si>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</si>
  <si>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</si>
  <si>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</si>
  <si>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</si>
  <si>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</si>
  <si>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</si>
  <si>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</si>
  <si>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</si>
  <si>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</si>
  <si>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</si>
  <si>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</si>
  <si>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</si>
  <si>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</si>
  <si>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</si>
  <si>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</si>
  <si>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</si>
  <si>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</si>
  <si>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</si>
  <si>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</si>
  <si>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</si>
  <si>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</si>
  <si>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</si>
  <si>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</si>
  <si>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</si>
  <si>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</si>
  <si>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</si>
  <si>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</si>
  <si>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</si>
  <si>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</si>
  <si>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</si>
  <si>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</si>
  <si>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</si>
  <si>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</si>
  <si>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</si>
  <si>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</si>
  <si>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</si>
  <si>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</si>
  <si>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</si>
  <si>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</si>
  <si>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</si>
  <si>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</si>
  <si>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</si>
  <si>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</si>
  <si>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</si>
  <si>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</si>
  <si>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</si>
  <si>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</si>
  <si>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</si>
  <si>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</si>
  <si>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</si>
  <si>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</si>
  <si>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</si>
  <si>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</si>
  <si>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</si>
  <si>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</si>
  <si>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</si>
  <si>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</si>
  <si>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</si>
  <si>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</si>
  <si>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</si>
  <si>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</si>
  <si>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</si>
  <si>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</si>
  <si>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</si>
  <si>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</si>
  <si>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</si>
  <si>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</si>
  <si>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</si>
  <si>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</si>
  <si>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</si>
  <si>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</si>
  <si>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</si>
  <si>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</si>
  <si>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</si>
  <si>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</si>
  <si>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</si>
  <si>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</si>
  <si>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</si>
  <si>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</si>
  <si>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</si>
  <si>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</si>
  <si>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</si>
  <si>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</si>
  <si>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</si>
  <si>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</si>
  <si>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</si>
  <si>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</si>
  <si>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</si>
  <si>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</si>
  <si>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</si>
  <si>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</si>
  <si>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</si>
  <si>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</si>
  <si>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</si>
  <si>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</si>
  <si>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</si>
  <si>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</si>
  <si>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</si>
  <si>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</si>
  <si>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</si>
  <si>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</si>
  <si>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</si>
  <si>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</si>
  <si>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</si>
  <si>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</si>
  <si>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</si>
  <si>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</si>
  <si>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</si>
  <si>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</si>
  <si>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</si>
  <si>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</si>
  <si>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</si>
  <si>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</si>
  <si>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</si>
  <si>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</si>
  <si>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</si>
  <si>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</si>
  <si>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</si>
  <si>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</si>
  <si>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</si>
  <si>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</si>
  <si>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</si>
  <si>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</si>
  <si>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</si>
  <si>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</si>
  <si>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</si>
  <si>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</si>
  <si>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</si>
  <si>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</si>
  <si>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</si>
  <si>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</si>
  <si>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</si>
  <si>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</si>
  <si>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</si>
  <si>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</si>
  <si>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</si>
  <si>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</si>
  <si>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</si>
  <si>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</si>
  <si>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</si>
  <si>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</si>
  <si>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</si>
  <si>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</si>
  <si>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</si>
  <si>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</si>
  <si>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</si>
  <si>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</si>
  <si>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</si>
  <si>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</si>
  <si>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</si>
  <si>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</si>
  <si>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</si>
  <si>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</si>
  <si>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</si>
  <si>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</si>
  <si>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</si>
  <si>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</si>
  <si>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</si>
  <si>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</si>
  <si>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</si>
  <si>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</si>
  <si>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</si>
  <si>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</si>
  <si>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</si>
  <si>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</si>
  <si>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</si>
  <si>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</si>
  <si>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</si>
  <si>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</si>
  <si>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</si>
  <si>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</si>
  <si>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</si>
  <si>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</si>
  <si>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</si>
  <si>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</si>
  <si>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</si>
  <si>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</si>
  <si>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</si>
  <si>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</si>
  <si>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</si>
  <si>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</si>
  <si>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</si>
  <si>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</si>
  <si>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</si>
  <si>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</si>
  <si>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</si>
  <si>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</si>
  <si>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</si>
  <si>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</si>
  <si>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</si>
  <si>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</si>
  <si>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</si>
  <si>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</si>
  <si>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</si>
  <si>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</si>
  <si>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</si>
  <si>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</si>
  <si>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</si>
  <si>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</si>
  <si>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</si>
  <si>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</si>
  <si>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</si>
  <si>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</si>
  <si>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</si>
  <si>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</si>
  <si>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</si>
  <si>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</si>
  <si>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</si>
  <si>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</si>
  <si>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</si>
  <si>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</si>
  <si>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</si>
  <si>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</si>
  <si>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</si>
  <si>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</si>
  <si>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</si>
  <si>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</si>
  <si>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</si>
  <si>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</si>
  <si>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</si>
  <si>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</si>
  <si>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</si>
  <si>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</si>
  <si>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</si>
  <si>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</si>
  <si>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</si>
  <si>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</si>
  <si>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</si>
  <si>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</si>
  <si>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</si>
  <si>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</si>
  <si>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</si>
  <si>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</si>
  <si>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</si>
  <si>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</si>
  <si>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</si>
  <si>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</si>
  <si>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</si>
  <si>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</si>
  <si>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</si>
  <si>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</si>
  <si>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</si>
  <si>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</si>
  <si>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</si>
  <si>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</si>
  <si>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</si>
  <si>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</si>
  <si>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</si>
  <si>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</si>
  <si>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</si>
  <si>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</si>
  <si>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</si>
  <si>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</si>
  <si>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</si>
  <si>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</si>
  <si>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</si>
  <si>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</si>
  <si>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</si>
  <si>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</si>
  <si>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</si>
  <si>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</si>
  <si>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</si>
  <si>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</si>
  <si>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</si>
  <si>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</si>
  <si>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</si>
  <si>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</si>
  <si>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</si>
  <si>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</si>
  <si>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</si>
  <si>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</si>
  <si>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</si>
  <si>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</si>
  <si>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</si>
  <si>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</si>
  <si>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</si>
  <si>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</si>
  <si>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</si>
  <si>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</si>
  <si>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</si>
  <si>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</si>
  <si>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</si>
  <si>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</si>
  <si>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</si>
  <si>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</si>
  <si>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</si>
  <si>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</si>
  <si>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</si>
  <si>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</si>
  <si>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</si>
  <si>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</si>
  <si>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</si>
  <si>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</si>
  <si>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</si>
  <si>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</si>
  <si>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</si>
  <si>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</si>
  <si>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</si>
  <si>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</si>
  <si>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</si>
  <si>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</si>
  <si>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</si>
  <si>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</si>
  <si>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</si>
  <si>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</si>
  <si>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</si>
  <si>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</si>
  <si>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</si>
  <si>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</si>
  <si>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</si>
  <si>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</si>
  <si>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</si>
  <si>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</si>
  <si>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</si>
  <si>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</si>
  <si>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</si>
  <si>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</si>
  <si>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</si>
  <si>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</si>
  <si>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</si>
  <si>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</si>
  <si>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</si>
  <si>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</si>
  <si>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</si>
  <si>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</si>
  <si>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</si>
  <si>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</si>
  <si>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</si>
  <si>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</si>
  <si>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</si>
  <si>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</si>
  <si>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</si>
  <si>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</si>
  <si>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</si>
  <si>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</si>
  <si>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</si>
  <si>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</si>
  <si>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</si>
  <si>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</si>
  <si>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</si>
  <si>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</si>
  <si>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</si>
  <si>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</si>
  <si>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</si>
  <si>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</si>
  <si>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</si>
  <si>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</si>
  <si>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</si>
  <si>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</si>
  <si>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</si>
  <si>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</si>
  <si>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</si>
  <si>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</si>
  <si>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</si>
  <si>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</si>
  <si>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</si>
  <si>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</si>
  <si>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</si>
  <si>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</si>
  <si>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</si>
  <si>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</si>
  <si>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</si>
  <si>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</si>
  <si>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</si>
  <si>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</si>
  <si>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</si>
  <si>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</si>
  <si>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</si>
  <si>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</si>
  <si>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</si>
  <si>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</si>
  <si>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</si>
  <si>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</si>
  <si>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</si>
  <si>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</si>
  <si>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</si>
  <si>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</si>
  <si>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</si>
  <si>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</si>
  <si>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</si>
  <si>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</si>
  <si>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</si>
  <si>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</si>
  <si>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</si>
  <si>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</si>
  <si>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</si>
  <si>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</si>
  <si>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</si>
  <si>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</si>
  <si>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</si>
  <si>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</si>
  <si>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</si>
  <si>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</si>
  <si>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</si>
  <si>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</si>
  <si>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</si>
  <si>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</si>
  <si>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</si>
  <si>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</si>
  <si>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</si>
  <si>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</si>
  <si>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</si>
  <si>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</si>
  <si>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</si>
  <si>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</si>
  <si>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</si>
  <si>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</si>
  <si>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</si>
  <si>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</si>
  <si>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</si>
  <si>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</si>
  <si>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</si>
  <si>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</si>
  <si>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</si>
  <si>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</si>
  <si>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</si>
  <si>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</si>
  <si>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</si>
  <si>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</si>
  <si>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</si>
  <si>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</si>
  <si>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</si>
  <si>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</si>
  <si>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</si>
  <si>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</si>
  <si>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</si>
  <si>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</si>
  <si>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</si>
  <si>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</si>
  <si>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</si>
  <si>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</si>
  <si>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</si>
  <si>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</si>
  <si>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</si>
  <si>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</si>
  <si>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</si>
  <si>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</si>
  <si>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</si>
  <si>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</si>
  <si>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</si>
  <si>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</si>
  <si>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</si>
  <si>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</si>
  <si>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</si>
  <si>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</si>
  <si>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</si>
  <si>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</si>
  <si>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</si>
  <si>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</si>
  <si>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</si>
  <si>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</si>
  <si>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</si>
  <si>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</si>
  <si>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</si>
  <si>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</si>
  <si>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</si>
  <si>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</si>
  <si>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</si>
  <si>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</si>
  <si>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</si>
  <si>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</si>
  <si>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</si>
  <si>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</si>
  <si>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</si>
  <si>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</si>
  <si>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</si>
  <si>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</si>
  <si>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</si>
  <si>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</si>
  <si>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</si>
  <si>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</si>
  <si>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</si>
  <si>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</si>
  <si>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</si>
  <si>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</si>
  <si>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</si>
  <si>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</si>
  <si>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</si>
  <si>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</si>
  <si>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</si>
  <si>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</si>
  <si>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</si>
  <si>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</si>
  <si>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</si>
  <si>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</si>
  <si>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</si>
  <si>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</si>
  <si>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</si>
  <si>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</si>
  <si>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</si>
  <si>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</si>
  <si>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</si>
  <si>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</si>
  <si>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</si>
  <si>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</si>
  <si>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</si>
  <si>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</si>
  <si>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</si>
  <si>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</si>
  <si>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</si>
  <si>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</si>
  <si>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</si>
  <si>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</si>
  <si>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</si>
  <si>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</si>
  <si>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</si>
  <si>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</si>
  <si>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</si>
  <si>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</si>
  <si>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</si>
  <si>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</si>
  <si>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</si>
  <si>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</si>
  <si>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</si>
  <si>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</si>
  <si>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</si>
  <si>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</si>
  <si>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</si>
  <si>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</si>
  <si>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</si>
  <si>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</si>
  <si>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</si>
  <si>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</si>
  <si>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</si>
  <si>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</si>
  <si>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</si>
  <si>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</si>
  <si>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</si>
  <si>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</si>
  <si>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</si>
  <si>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</si>
  <si>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</si>
  <si>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</si>
  <si>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</si>
  <si>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</si>
  <si>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</si>
  <si>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</si>
  <si>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</si>
  <si>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</si>
  <si>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</si>
  <si>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</si>
  <si>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</si>
  <si>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</si>
  <si>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</si>
  <si>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</si>
  <si>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</si>
  <si>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</si>
  <si>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</si>
  <si>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</si>
  <si>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</si>
  <si>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</si>
  <si>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</si>
  <si>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</si>
  <si>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</si>
  <si>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</si>
  <si>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</si>
  <si>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</si>
  <si>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</si>
  <si>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</si>
  <si>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</si>
  <si>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</si>
  <si>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</si>
  <si>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</si>
  <si>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</si>
  <si>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</si>
  <si>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</si>
  <si>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</si>
  <si>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</si>
  <si>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</si>
  <si>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</si>
  <si>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</si>
  <si>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</si>
  <si>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</si>
  <si>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</si>
  <si>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</si>
  <si>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</si>
  <si>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</si>
  <si>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</si>
  <si>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</si>
  <si>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</si>
  <si>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</si>
  <si>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</si>
  <si>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</si>
  <si>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</si>
  <si>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</si>
  <si>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</si>
  <si>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</si>
  <si>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</si>
  <si>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</si>
  <si>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</si>
  <si>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</si>
  <si>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</si>
  <si>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</si>
  <si>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</si>
  <si>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</si>
  <si>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</si>
  <si>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</si>
  <si>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</si>
  <si>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</si>
  <si>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</si>
  <si>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</si>
  <si>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</si>
  <si>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</si>
  <si>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</si>
  <si>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</si>
  <si>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</si>
  <si>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</si>
  <si>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</si>
  <si>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</si>
  <si>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</si>
  <si>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</si>
  <si>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</si>
  <si>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</si>
  <si>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</si>
  <si>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</si>
  <si>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</si>
  <si>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</si>
  <si>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</si>
  <si>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</si>
  <si>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</si>
  <si>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</si>
  <si>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</si>
  <si>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</si>
  <si>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</si>
  <si>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</si>
  <si>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</si>
  <si>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</si>
  <si>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</si>
  <si>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</si>
  <si>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</si>
  <si>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</si>
  <si>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</si>
  <si>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</si>
  <si>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</si>
  <si>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</si>
  <si>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</si>
  <si>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</si>
  <si>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</si>
  <si>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</si>
  <si>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</si>
  <si>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</si>
  <si>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</si>
  <si>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</si>
  <si>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</si>
  <si>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</si>
  <si>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</si>
  <si>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</si>
  <si>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</si>
  <si>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</si>
  <si>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</si>
  <si>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</si>
  <si>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</si>
  <si>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</si>
  <si>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</si>
  <si>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</si>
  <si>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</si>
  <si>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</si>
  <si>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</si>
  <si>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</si>
  <si>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</si>
  <si>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</si>
  <si>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</si>
  <si>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</si>
  <si>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</si>
  <si>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</si>
  <si>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</si>
  <si>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</si>
  <si>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</si>
  <si>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</si>
  <si>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</si>
  <si>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</si>
  <si>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</si>
  <si>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</si>
  <si>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</si>
  <si>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</si>
  <si>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</si>
  <si>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</si>
  <si>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</si>
  <si>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</si>
  <si>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</si>
  <si>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</si>
  <si>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</si>
  <si>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</si>
  <si>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</si>
  <si>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</si>
  <si>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</si>
  <si>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</si>
  <si>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</si>
  <si>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</si>
  <si>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</si>
  <si>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</si>
  <si>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</si>
  <si>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</si>
  <si>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</si>
  <si>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</si>
  <si>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</si>
  <si>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</si>
  <si>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</si>
  <si>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</si>
  <si>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</si>
  <si>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</si>
  <si>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</si>
  <si>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</si>
  <si>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</si>
  <si>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</si>
  <si>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</si>
  <si>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</si>
  <si>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</si>
  <si>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</si>
  <si>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</si>
  <si>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</si>
  <si>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</si>
  <si>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</si>
  <si>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</si>
  <si>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</si>
  <si>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</si>
  <si>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</si>
  <si>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</si>
  <si>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</si>
  <si>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</si>
  <si>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</si>
  <si>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</si>
  <si>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</si>
  <si>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</si>
  <si>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</si>
  <si>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</si>
  <si>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</si>
  <si>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</si>
  <si>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</si>
  <si>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</si>
  <si>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</si>
  <si>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</si>
  <si>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</si>
  <si>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</si>
  <si>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</si>
  <si>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</si>
  <si>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</si>
  <si>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</si>
  <si>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</si>
  <si>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</si>
  <si>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</si>
  <si>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</si>
  <si>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</si>
  <si>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</si>
  <si>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</si>
  <si>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</si>
  <si>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</si>
  <si>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</si>
  <si>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</si>
  <si>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</si>
  <si>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</si>
  <si>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</si>
  <si>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</si>
  <si>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</si>
  <si>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</si>
  <si>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</si>
  <si>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</si>
  <si>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</si>
  <si>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</si>
  <si>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</si>
  <si>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</si>
  <si>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</si>
  <si>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</si>
  <si>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</si>
  <si>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</si>
  <si>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</si>
  <si>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</si>
  <si>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</si>
  <si>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</si>
  <si>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</si>
  <si>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</si>
  <si>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</si>
  <si>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</si>
  <si>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</si>
  <si>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</si>
  <si>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</si>
  <si>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</si>
  <si>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</si>
  <si>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</si>
  <si>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</si>
  <si>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</si>
  <si>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</si>
  <si>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</si>
  <si>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</si>
  <si>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</si>
  <si>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</si>
  <si>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</si>
  <si>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</si>
  <si>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</si>
  <si>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</si>
  <si>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</si>
  <si>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</si>
  <si>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</si>
  <si>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</si>
  <si>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</si>
  <si>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</si>
  <si>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</si>
  <si>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</si>
  <si>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</si>
  <si>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</si>
  <si>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</si>
  <si>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</si>
  <si>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</si>
  <si>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</si>
  <si>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</si>
  <si>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</si>
  <si>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</si>
  <si>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</si>
  <si>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</si>
  <si>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</si>
  <si>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</si>
  <si>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</si>
  <si>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</si>
  <si>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</si>
  <si>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</si>
  <si>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</si>
  <si>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</si>
  <si>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</si>
  <si>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</si>
  <si>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</si>
  <si>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</si>
  <si>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</si>
  <si>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</si>
  <si>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</si>
  <si>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</si>
  <si>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</si>
  <si>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</si>
  <si>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</si>
  <si>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</si>
  <si>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</si>
  <si>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</si>
  <si>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</si>
  <si>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</si>
  <si>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</si>
  <si>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</si>
  <si>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</si>
  <si>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</si>
  <si>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</si>
  <si>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</si>
  <si>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</si>
  <si>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</si>
  <si>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</si>
  <si>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</si>
  <si>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</si>
  <si>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</si>
  <si>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</si>
  <si>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</si>
  <si>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</si>
  <si>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</si>
  <si>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</si>
  <si>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</si>
  <si>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</si>
  <si>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</si>
  <si>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</si>
  <si>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</si>
  <si>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</si>
  <si>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</si>
  <si>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</si>
  <si>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</si>
  <si>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</si>
  <si>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</si>
  <si>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</si>
  <si>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</si>
  <si>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</si>
  <si>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</si>
  <si>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</si>
  <si>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</si>
  <si>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</si>
  <si>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</si>
  <si>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</si>
  <si>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</si>
  <si>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</si>
  <si>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</si>
  <si>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</si>
  <si>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</si>
  <si>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</si>
  <si>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</si>
  <si>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</si>
  <si>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</si>
  <si>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</si>
  <si>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</si>
  <si>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</si>
  <si>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</si>
  <si>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</si>
  <si>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</si>
  <si>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</si>
  <si>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</si>
  <si>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</si>
  <si>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</si>
  <si>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</si>
  <si>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</si>
  <si>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</si>
  <si>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</si>
  <si>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</si>
  <si>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</si>
  <si>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</si>
  <si>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</si>
  <si>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</si>
  <si>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</si>
  <si>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</si>
  <si>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</si>
  <si>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</si>
  <si>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</si>
  <si>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</si>
  <si>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</si>
  <si>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</si>
  <si>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</si>
  <si>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</si>
  <si>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</si>
  <si>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</si>
  <si>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</si>
  <si>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</si>
  <si>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</si>
  <si>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</si>
  <si>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</si>
  <si>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</si>
  <si>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</si>
  <si>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</si>
  <si>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</si>
  <si>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</si>
  <si>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</si>
  <si>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</si>
  <si>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</si>
  <si>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</si>
  <si>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</si>
  <si>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</si>
  <si>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</si>
  <si>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</si>
  <si>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</si>
  <si>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</si>
  <si>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</si>
  <si>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</si>
  <si>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</si>
  <si>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</si>
  <si>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</si>
  <si>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</si>
  <si>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</si>
  <si>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</si>
  <si>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</si>
  <si>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</si>
  <si>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</si>
  <si>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</si>
  <si>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</si>
  <si>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</si>
  <si>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</si>
  <si>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</si>
  <si>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</si>
  <si>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</si>
  <si>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</si>
  <si>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</si>
  <si>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</si>
  <si>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</si>
  <si>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</si>
  <si>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</si>
  <si>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</si>
  <si>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</si>
  <si>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</si>
  <si>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</si>
  <si>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</si>
  <si>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</si>
  <si>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</si>
  <si>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</si>
  <si>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</si>
  <si>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</si>
  <si>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</si>
  <si>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</si>
  <si>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</si>
  <si>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</si>
  <si>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</si>
  <si>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</si>
  <si>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</si>
  <si>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</si>
  <si>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</si>
  <si>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</si>
  <si>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</si>
  <si>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</si>
  <si>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</si>
  <si>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</si>
  <si>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</si>
  <si>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</si>
  <si>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</si>
  <si>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</si>
  <si>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</si>
  <si>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</si>
  <si>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</si>
  <si>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</si>
  <si>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</si>
  <si>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</si>
  <si>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</si>
  <si>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</si>
  <si>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</si>
  <si>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</si>
  <si>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</si>
  <si>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</si>
  <si>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</si>
  <si>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</si>
  <si>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</si>
  <si>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</si>
  <si>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</si>
  <si>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</si>
  <si>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</si>
  <si>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</si>
  <si>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</si>
  <si>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</si>
  <si>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</si>
  <si>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</si>
  <si>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</si>
  <si>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</si>
  <si>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</si>
  <si>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</si>
  <si>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</si>
  <si>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</si>
  <si>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</si>
  <si>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</si>
  <si>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</si>
  <si>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</si>
  <si>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</si>
  <si>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</si>
  <si>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</si>
  <si>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</si>
  <si>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</si>
  <si>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</si>
  <si>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</si>
  <si>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</si>
  <si>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</si>
  <si>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</si>
  <si>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</si>
  <si>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</si>
  <si>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</si>
  <si>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</si>
  <si>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</si>
  <si>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</si>
  <si>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</si>
  <si>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</si>
  <si>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</si>
  <si>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</si>
  <si>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</si>
  <si>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</si>
  <si>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</si>
  <si>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</si>
  <si>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</si>
  <si>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</si>
  <si>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</si>
  <si>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</si>
  <si>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</si>
  <si>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</si>
  <si>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</si>
  <si>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</si>
  <si>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</si>
  <si>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</si>
  <si>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</si>
  <si>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</si>
  <si>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</si>
  <si>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</si>
  <si>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</si>
  <si>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</si>
  <si>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</si>
  <si>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</si>
  <si>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</si>
  <si>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</si>
  <si>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</si>
  <si>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</si>
  <si>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</si>
  <si>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</si>
  <si>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</si>
  <si>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</si>
  <si>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</si>
  <si>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</si>
  <si>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</si>
  <si>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</si>
  <si>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</si>
  <si>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</si>
  <si>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</si>
  <si>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</si>
  <si>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</si>
  <si>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</si>
  <si>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</si>
  <si>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</si>
  <si>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</si>
  <si>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</si>
  <si>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</si>
  <si>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</si>
  <si>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</si>
  <si>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</si>
  <si>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</si>
  <si>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</si>
  <si>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</si>
  <si>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</si>
  <si>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</si>
  <si>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</si>
  <si>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</si>
  <si>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</si>
  <si>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</si>
  <si>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</si>
  <si>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</si>
  <si>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</si>
  <si>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</si>
  <si>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</si>
  <si>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</si>
  <si>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</si>
  <si>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</si>
  <si>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</si>
  <si>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</si>
  <si>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</si>
  <si>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</si>
  <si>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</si>
  <si>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</si>
  <si>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</si>
  <si>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</si>
  <si>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</si>
  <si>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</si>
  <si>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</si>
  <si>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</si>
  <si>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</si>
  <si>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</si>
  <si>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</si>
  <si>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</si>
  <si>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</si>
  <si>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</si>
  <si>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</si>
  <si>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</si>
  <si>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</si>
  <si>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</si>
  <si>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</si>
  <si>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</si>
  <si>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</si>
  <si>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</si>
  <si>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</si>
  <si>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</si>
  <si>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</si>
  <si>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</si>
  <si>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</si>
  <si>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</si>
  <si>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</si>
  <si>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</si>
  <si>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</si>
  <si>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</si>
  <si>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</si>
  <si>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</si>
  <si>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</si>
  <si>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</si>
  <si>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</si>
  <si>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</si>
  <si>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</si>
  <si>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</si>
  <si>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</si>
  <si>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</si>
  <si>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</si>
  <si>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</si>
  <si>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</si>
  <si>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</si>
  <si>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</si>
  <si>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</si>
  <si>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</si>
  <si>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</si>
  <si>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</si>
  <si>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</si>
  <si>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</si>
  <si>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</si>
  <si>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</si>
  <si>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</si>
  <si>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</si>
  <si>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</si>
  <si>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</si>
  <si>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</si>
  <si>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</si>
  <si>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</si>
  <si>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</si>
  <si>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</si>
  <si>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</si>
  <si>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</si>
  <si>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</si>
  <si>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</si>
  <si>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</si>
  <si>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</si>
  <si>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</si>
  <si>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</si>
  <si>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</si>
  <si>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</si>
  <si>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</si>
  <si>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</si>
  <si>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</si>
  <si>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</si>
  <si>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</si>
  <si>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</si>
  <si>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</si>
  <si>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</si>
  <si>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</si>
  <si>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</si>
  <si>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</si>
  <si>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</si>
  <si>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</si>
  <si>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</si>
  <si>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</si>
  <si>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</si>
  <si>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</si>
  <si>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</si>
  <si>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</si>
  <si>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</si>
  <si>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</si>
  <si>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</si>
  <si>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</si>
  <si>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</si>
  <si>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</si>
  <si>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</si>
  <si>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</si>
  <si>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</si>
  <si>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</si>
  <si>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</si>
  <si>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</si>
  <si>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</si>
  <si>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</si>
  <si>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</si>
  <si>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</si>
  <si>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</si>
  <si>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</si>
  <si>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</si>
  <si>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</si>
  <si>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</si>
  <si>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</si>
  <si>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</si>
  <si>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</si>
  <si>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</si>
  <si>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</si>
  <si>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</si>
  <si>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</si>
  <si>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</si>
  <si>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</si>
  <si>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</si>
  <si>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</si>
  <si>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</si>
  <si>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</si>
  <si>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</si>
  <si>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</si>
  <si>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</si>
  <si>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</si>
  <si>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</si>
  <si>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</si>
  <si>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</si>
  <si>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</si>
  <si>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</si>
  <si>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</si>
  <si>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</si>
  <si>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</si>
  <si>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</si>
  <si>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</si>
  <si>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</si>
  <si>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</si>
  <si>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</si>
  <si>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</si>
  <si>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</si>
  <si>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</si>
  <si>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</si>
  <si>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</si>
  <si>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</si>
  <si>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</si>
  <si>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</si>
  <si>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</si>
  <si>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</si>
  <si>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</si>
  <si>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</si>
  <si>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</si>
  <si>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</si>
  <si>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</si>
  <si>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</si>
  <si>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</si>
  <si>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</si>
  <si>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</si>
  <si>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</si>
  <si>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</si>
  <si>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</si>
  <si>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</si>
  <si>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</si>
  <si>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</si>
  <si>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</si>
  <si>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</si>
  <si>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</si>
  <si>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</si>
  <si>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</si>
  <si>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</si>
  <si>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</si>
  <si>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</si>
  <si>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</si>
  <si>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</si>
  <si>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</si>
  <si>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</si>
  <si>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</si>
  <si>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</si>
  <si>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</si>
  <si>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</si>
  <si>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</si>
  <si>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</si>
  <si>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</si>
  <si>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</si>
  <si>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</si>
  <si>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</si>
  <si>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</si>
  <si>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</si>
  <si>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</si>
  <si>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</si>
  <si>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</si>
  <si>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</si>
  <si>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</si>
  <si>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</si>
  <si>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</si>
  <si>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</si>
  <si>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</si>
  <si>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</si>
  <si>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</si>
  <si>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</si>
  <si>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</si>
  <si>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</si>
  <si>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</si>
  <si>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</si>
  <si>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</si>
  <si>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</si>
  <si>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</si>
  <si>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</si>
  <si>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</si>
  <si>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</si>
  <si>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</si>
  <si>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</si>
  <si>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</si>
  <si>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</si>
  <si>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</si>
  <si>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</si>
  <si>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</si>
  <si>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</si>
  <si>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</si>
  <si>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</si>
  <si>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</si>
  <si>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</si>
  <si>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</si>
  <si>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</si>
  <si>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</si>
  <si>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</si>
  <si>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</si>
  <si>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</si>
  <si>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</si>
  <si>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</si>
  <si>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</si>
  <si>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</si>
  <si>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</si>
  <si>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</si>
  <si>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</si>
  <si>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</si>
  <si>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</si>
  <si>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</si>
  <si>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</si>
  <si>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</si>
  <si>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</si>
  <si>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</si>
  <si>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</si>
  <si>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</si>
  <si>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</si>
  <si>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</si>
  <si>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</si>
  <si>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</si>
  <si>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</si>
  <si>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</si>
  <si>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</si>
  <si>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</si>
  <si>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</si>
  <si>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</si>
  <si>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</si>
  <si>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</si>
  <si>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</si>
  <si>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</si>
  <si>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</si>
  <si>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</si>
  <si>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</si>
  <si>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</si>
  <si>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</si>
  <si>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</si>
  <si>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</si>
  <si>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</si>
  <si>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</si>
  <si>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</si>
  <si>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</si>
  <si>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</si>
  <si>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</si>
  <si>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</si>
  <si>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</si>
  <si>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</si>
  <si>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</si>
  <si>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</si>
  <si>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</si>
  <si>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</si>
  <si>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</si>
  <si>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</si>
  <si>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</si>
  <si>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</si>
  <si>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</si>
  <si>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</si>
  <si>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</si>
  <si>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</si>
  <si>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</si>
  <si>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</si>
  <si>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</si>
  <si>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</si>
  <si>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</si>
  <si>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</si>
  <si>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</si>
  <si>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</si>
  <si>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</si>
  <si>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</si>
  <si>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</si>
  <si>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</si>
  <si>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</si>
  <si>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</si>
  <si>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</si>
  <si>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</si>
  <si>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</si>
  <si>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</si>
  <si>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</si>
  <si>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</si>
  <si>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</si>
  <si>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</si>
  <si>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</si>
  <si>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</si>
  <si>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</si>
  <si>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</si>
  <si>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</si>
  <si>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</si>
  <si>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</si>
  <si>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</si>
  <si>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</si>
  <si>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</si>
  <si>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</si>
  <si>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</si>
  <si>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</si>
  <si>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</si>
  <si>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</si>
  <si>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</si>
  <si>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</si>
  <si>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</si>
  <si>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</si>
  <si>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</si>
  <si>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</si>
  <si>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</si>
  <si>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</si>
  <si>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</si>
  <si>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</si>
  <si>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</si>
  <si>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</si>
  <si>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</si>
  <si>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</si>
  <si>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</si>
  <si>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</si>
  <si>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</si>
  <si>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</si>
  <si>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</si>
  <si>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</si>
  <si>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</si>
  <si>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</si>
  <si>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</si>
  <si>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</si>
  <si>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</si>
  <si>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</si>
  <si>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</si>
  <si>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</si>
  <si>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</si>
  <si>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</si>
  <si>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</si>
  <si>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</si>
  <si>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</si>
  <si>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</si>
  <si>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</si>
  <si>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</si>
  <si>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</si>
  <si>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</si>
  <si>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</si>
  <si>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</si>
  <si>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</si>
  <si>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</si>
  <si>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</si>
  <si>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</si>
  <si>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</si>
  <si>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</si>
  <si>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</si>
  <si>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</si>
  <si>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</si>
  <si>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</si>
  <si>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</si>
  <si>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</si>
  <si>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</si>
  <si>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</si>
  <si>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</si>
  <si>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</si>
  <si>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</si>
  <si>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</si>
  <si>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</si>
  <si>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</si>
  <si>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</si>
  <si>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</si>
  <si>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</si>
  <si>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</si>
  <si>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</si>
  <si>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</si>
  <si>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</si>
  <si>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</si>
  <si>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</si>
  <si>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</si>
  <si>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</si>
  <si>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</si>
  <si>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</si>
  <si>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</si>
  <si>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</si>
  <si>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</si>
  <si>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</si>
  <si>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</si>
  <si>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</si>
  <si>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</si>
  <si>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</si>
  <si>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</si>
  <si>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</si>
  <si>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</si>
  <si>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</si>
  <si>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</si>
  <si>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</si>
  <si>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</si>
  <si>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</si>
  <si>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</si>
  <si>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</si>
  <si>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</si>
  <si>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</si>
  <si>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</si>
  <si>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</si>
  <si>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</si>
  <si>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</si>
  <si>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</si>
  <si>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</si>
  <si>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</si>
  <si>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</si>
  <si>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</si>
  <si>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</si>
  <si>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</si>
  <si>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</si>
  <si>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</si>
  <si>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</si>
  <si>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</si>
  <si>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</si>
  <si>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</si>
  <si>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</si>
  <si>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</si>
  <si>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</si>
  <si>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</si>
  <si>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</si>
  <si>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</si>
  <si>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</si>
  <si>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</si>
  <si>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</si>
  <si>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</si>
  <si>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</si>
  <si>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</si>
  <si>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</si>
  <si>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</si>
  <si>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</si>
  <si>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</si>
  <si>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</si>
  <si>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</si>
  <si>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</si>
  <si>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</si>
  <si>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</si>
  <si>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</si>
  <si>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</si>
  <si>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</si>
  <si>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</si>
  <si>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</si>
  <si>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</si>
  <si>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</si>
  <si>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</si>
  <si>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</si>
  <si>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</si>
  <si>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</si>
  <si>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</si>
  <si>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</si>
  <si>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</si>
  <si>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</si>
  <si>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</si>
  <si>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</si>
  <si>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</si>
  <si>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</si>
  <si>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</si>
  <si>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</si>
  <si>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</si>
  <si>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</si>
  <si>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</si>
  <si>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</si>
  <si>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</si>
  <si>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</si>
  <si>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</si>
  <si>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</si>
  <si>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</si>
  <si>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</si>
  <si>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</si>
  <si>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</si>
  <si>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</si>
  <si>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</si>
  <si>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</si>
  <si>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</si>
  <si>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</si>
  <si>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</si>
  <si>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</si>
  <si>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</si>
  <si>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</si>
  <si>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</si>
  <si>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</si>
  <si>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</si>
  <si>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</si>
  <si>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</si>
  <si>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</si>
  <si>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</si>
  <si>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</si>
  <si>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</si>
  <si>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</si>
  <si>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</si>
  <si>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</si>
  <si>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</si>
  <si>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</si>
  <si>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</si>
  <si>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</si>
  <si>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</si>
  <si>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</si>
  <si>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</si>
  <si>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</si>
  <si>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</si>
  <si>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</si>
  <si>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</si>
  <si>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</si>
  <si>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</si>
  <si>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</si>
  <si>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</si>
  <si>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</si>
  <si>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</si>
  <si>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</si>
  <si>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</si>
  <si>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</si>
  <si>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</si>
  <si>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</si>
  <si>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</si>
  <si>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</si>
  <si>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</si>
  <si>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</si>
  <si>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</si>
  <si>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</si>
  <si>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</si>
  <si>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</si>
  <si>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</si>
  <si>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</si>
  <si>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</si>
  <si>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</si>
  <si>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</si>
  <si>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</si>
  <si>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</si>
  <si>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</si>
  <si>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</si>
  <si>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</si>
  <si>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</si>
  <si>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</si>
  <si>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</si>
  <si>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</si>
  <si>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</si>
  <si>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</si>
  <si>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</si>
  <si>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</si>
  <si>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</si>
  <si>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</si>
  <si>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</si>
  <si>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</si>
  <si>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</si>
  <si>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</si>
  <si>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</si>
  <si>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</si>
  <si>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</si>
  <si>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</si>
  <si>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</si>
  <si>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</si>
  <si>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</si>
  <si>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</si>
  <si>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</si>
  <si>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</si>
  <si>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</si>
  <si>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</si>
  <si>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</si>
  <si>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</si>
  <si>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</si>
  <si>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</si>
  <si>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</si>
  <si>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</si>
  <si>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</si>
  <si>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</si>
  <si>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</si>
  <si>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</si>
  <si>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</si>
  <si>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</si>
  <si>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</si>
  <si>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</si>
  <si>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</si>
  <si>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</si>
  <si>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</si>
  <si>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</si>
  <si>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</si>
  <si>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</si>
  <si>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</si>
  <si>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</si>
  <si>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</si>
  <si>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</si>
  <si>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</si>
  <si>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</si>
  <si>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</si>
  <si>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</si>
  <si>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</si>
  <si>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</si>
  <si>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</si>
  <si>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</si>
  <si>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</si>
  <si>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</si>
  <si>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</si>
  <si>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</si>
  <si>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</si>
  <si>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</si>
  <si>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</si>
  <si>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</si>
  <si>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</si>
  <si>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</si>
  <si>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</si>
  <si>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</si>
  <si>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</si>
  <si>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</si>
  <si>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</si>
  <si>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</si>
  <si>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</si>
  <si>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</si>
  <si>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</si>
  <si>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</si>
  <si>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</si>
  <si>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</si>
  <si>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</si>
  <si>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</si>
  <si>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</si>
  <si>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</si>
  <si>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</si>
  <si>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</si>
  <si>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</si>
  <si>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</si>
  <si>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</si>
  <si>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</si>
  <si>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</si>
  <si>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</si>
  <si>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</si>
  <si>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</si>
  <si>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</si>
  <si>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</si>
  <si>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</si>
  <si>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</si>
  <si>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</si>
  <si>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</si>
  <si>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</si>
  <si>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</si>
  <si>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</si>
  <si>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</si>
  <si>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</si>
  <si>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</si>
  <si>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</si>
  <si>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</si>
  <si>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</si>
  <si>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</si>
  <si>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</si>
  <si>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</si>
  <si>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</si>
  <si>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</si>
  <si>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</si>
  <si>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</si>
  <si>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</si>
  <si>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</si>
  <si>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</si>
  <si>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</si>
  <si>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</si>
  <si>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</si>
  <si>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</si>
  <si>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</si>
  <si>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</si>
  <si>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</si>
  <si>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</si>
  <si>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</si>
  <si>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</si>
  <si>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</si>
  <si>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</si>
  <si>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</si>
  <si>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</si>
  <si>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</si>
  <si>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</si>
  <si>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</si>
  <si>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</si>
  <si>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</si>
  <si>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</si>
  <si>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</si>
  <si>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</si>
  <si>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</si>
  <si>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</si>
  <si>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</si>
  <si>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</si>
  <si>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</si>
  <si>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</si>
  <si>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</si>
  <si>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</si>
  <si>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</si>
  <si>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</si>
  <si>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</si>
  <si>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</si>
  <si>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</si>
  <si>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</si>
  <si>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</si>
  <si>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</si>
  <si>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</si>
  <si>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</si>
  <si>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</si>
  <si>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</si>
  <si>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</si>
  <si>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</si>
  <si>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</si>
  <si>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</si>
  <si>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</si>
  <si>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</si>
  <si>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</si>
  <si>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</si>
  <si>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</si>
  <si>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</si>
  <si>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</si>
  <si>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</si>
  <si>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</si>
  <si>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</si>
  <si>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</si>
  <si>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</si>
  <si>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</si>
  <si>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</si>
  <si>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</si>
  <si>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</si>
  <si>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</si>
  <si>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</si>
  <si>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</si>
  <si>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</si>
  <si>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</si>
  <si>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</si>
  <si>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</si>
  <si>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</si>
  <si>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</si>
  <si>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</si>
  <si>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</si>
  <si>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</si>
  <si>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</si>
  <si>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</si>
  <si>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</si>
  <si>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</si>
  <si>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</si>
  <si>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</si>
  <si>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</si>
  <si>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</si>
  <si>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</si>
  <si>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</si>
  <si>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</si>
  <si>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</si>
  <si>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</si>
  <si>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</si>
  <si>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</si>
  <si>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</si>
  <si>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</si>
  <si>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</si>
  <si>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</si>
  <si>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</si>
  <si>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</si>
  <si>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</si>
  <si>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</si>
  <si>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</si>
  <si>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</si>
  <si>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</si>
  <si>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</si>
  <si>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</si>
  <si>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</si>
  <si>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</si>
  <si>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</si>
  <si>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</si>
  <si>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</si>
  <si>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</si>
  <si>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</si>
  <si>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</si>
  <si>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</si>
  <si>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</si>
  <si>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</si>
  <si>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</si>
  <si>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</si>
  <si>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</si>
  <si>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</si>
  <si>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</si>
  <si>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</si>
  <si>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</si>
  <si>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</si>
  <si>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</si>
  <si>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</si>
  <si>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</si>
  <si>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</si>
  <si>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</si>
  <si>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</si>
  <si>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</si>
  <si>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</si>
  <si>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</si>
  <si>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</si>
  <si>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</si>
  <si>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</si>
  <si>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</si>
  <si>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</si>
  <si>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</si>
  <si>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</si>
  <si>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</si>
  <si>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</si>
  <si>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</si>
  <si>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</si>
  <si>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</si>
  <si>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</si>
  <si>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</si>
  <si>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</si>
  <si>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</si>
  <si>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</si>
  <si>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</si>
  <si>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</si>
  <si>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</si>
  <si>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</si>
  <si>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</si>
  <si>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</si>
  <si>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</si>
  <si>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</si>
  <si>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</si>
  <si>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</si>
  <si>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</si>
  <si>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</si>
  <si>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</si>
  <si>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</si>
  <si>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</si>
  <si>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</si>
  <si>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</si>
  <si>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</si>
  <si>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</si>
  <si>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</si>
  <si>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</si>
  <si>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</si>
  <si>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</si>
  <si>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</si>
  <si>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</si>
  <si>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</si>
  <si>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</si>
  <si>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</si>
  <si>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</si>
  <si>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</si>
  <si>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</si>
  <si>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</si>
  <si>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</si>
  <si>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</si>
  <si>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</si>
  <si>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</si>
  <si>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</si>
  <si>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</si>
  <si>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</si>
  <si>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</si>
  <si>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</si>
  <si>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</si>
  <si>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</si>
  <si>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</si>
  <si>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</si>
  <si>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</si>
  <si>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</si>
  <si>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</si>
  <si>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</si>
  <si>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</si>
  <si>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</si>
  <si>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</si>
  <si>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</si>
  <si>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</si>
  <si>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</si>
  <si>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</si>
  <si>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</si>
  <si>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</si>
  <si>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</si>
  <si>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</si>
  <si>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</si>
  <si>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</si>
  <si>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</si>
  <si>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</si>
  <si>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</si>
  <si>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</si>
  <si>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</si>
  <si>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</si>
  <si>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</si>
  <si>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</si>
  <si>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</si>
  <si>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</si>
  <si>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</si>
  <si>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</si>
  <si>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</si>
  <si>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</si>
  <si>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</si>
  <si>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</si>
  <si>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</si>
  <si>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</si>
  <si>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</si>
  <si>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</si>
  <si>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</si>
  <si>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</si>
  <si>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</si>
  <si>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</si>
  <si>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</si>
  <si>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</si>
  <si>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</si>
  <si>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</si>
  <si>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</si>
  <si>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</si>
  <si>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</si>
  <si>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</si>
  <si>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</si>
  <si>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</si>
  <si>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</si>
  <si>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</si>
  <si>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</si>
  <si>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</si>
  <si>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</si>
  <si>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</si>
  <si>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</si>
  <si>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</si>
  <si>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</si>
  <si>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</si>
  <si>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</si>
  <si>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</si>
  <si>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</si>
  <si>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</si>
  <si>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</si>
  <si>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</si>
  <si>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</si>
  <si>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</si>
  <si>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</si>
  <si>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</si>
  <si>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</si>
  <si>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</si>
  <si>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</si>
  <si>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</si>
  <si>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</si>
  <si>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</si>
  <si>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</si>
  <si>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</si>
  <si>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</si>
  <si>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</si>
  <si>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</si>
  <si>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</si>
  <si>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</si>
  <si>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</si>
  <si>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</si>
  <si>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</si>
  <si>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</si>
  <si>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</si>
  <si>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</si>
  <si>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</si>
  <si>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</si>
  <si>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</si>
  <si>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</si>
  <si>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</si>
  <si>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</si>
  <si>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</si>
  <si>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</si>
  <si>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</si>
  <si>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</si>
  <si>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</si>
  <si>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</si>
  <si>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</si>
  <si>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</si>
  <si>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</si>
  <si>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</si>
  <si>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</si>
  <si>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</si>
  <si>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</si>
  <si>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</si>
  <si>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</si>
  <si>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</si>
  <si>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</si>
  <si>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</si>
  <si>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</si>
  <si>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</si>
  <si>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</si>
  <si>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</si>
  <si>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</si>
  <si>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</si>
  <si>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</si>
  <si>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</si>
  <si>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</si>
  <si>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</si>
  <si>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</si>
  <si>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</si>
  <si>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</si>
  <si>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</si>
  <si>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</si>
  <si>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</si>
  <si>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</si>
  <si>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</si>
  <si>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</si>
  <si>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</si>
  <si>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</si>
  <si>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</si>
  <si>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</si>
  <si>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</si>
  <si>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</si>
  <si>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</si>
  <si>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</si>
  <si>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</si>
  <si>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</si>
  <si>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</si>
  <si>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</si>
  <si>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</si>
  <si>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</si>
  <si>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</si>
  <si>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</si>
  <si>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</si>
  <si>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</si>
  <si>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</si>
  <si>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</si>
  <si>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</si>
  <si>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</si>
  <si>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</si>
  <si>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</si>
  <si>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</si>
  <si>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</si>
  <si>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</si>
  <si>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</si>
  <si>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</si>
  <si>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</si>
  <si>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</si>
  <si>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</si>
  <si>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</si>
  <si>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</si>
  <si>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</si>
  <si>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</si>
  <si>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</si>
  <si>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</si>
  <si>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</si>
  <si>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</si>
  <si>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</si>
  <si>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</si>
  <si>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</si>
  <si>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</si>
  <si>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</si>
  <si>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</si>
  <si>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</si>
  <si>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</si>
  <si>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</si>
  <si>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</si>
  <si>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</si>
  <si>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</si>
  <si>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</si>
  <si>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</si>
  <si>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</si>
  <si>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</si>
  <si>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</si>
  <si>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</si>
  <si>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</si>
  <si>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</si>
  <si>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</si>
  <si>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</si>
  <si>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</si>
  <si>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</si>
  <si>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</si>
  <si>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</si>
  <si>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</si>
  <si>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</si>
  <si>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</si>
  <si>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</si>
  <si>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</si>
  <si>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</si>
  <si>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</si>
  <si>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</si>
  <si>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</si>
  <si>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</si>
  <si>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</si>
  <si>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</si>
  <si>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</si>
  <si>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</si>
  <si>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</si>
  <si>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</si>
  <si>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</si>
  <si>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</si>
  <si>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</si>
  <si>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</si>
  <si>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</si>
  <si>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</si>
  <si>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</si>
  <si>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</si>
  <si>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</si>
  <si>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</si>
  <si>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</si>
  <si>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</si>
  <si>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</si>
  <si>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</si>
  <si>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</si>
  <si>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</si>
  <si>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</si>
  <si>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</si>
  <si>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</si>
  <si>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</si>
  <si>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</si>
  <si>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</si>
  <si>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</si>
  <si>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</si>
  <si>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</si>
  <si>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</si>
  <si>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</si>
  <si>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</si>
  <si>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</si>
  <si>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</si>
  <si>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</si>
  <si>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</si>
  <si>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</si>
  <si>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</si>
  <si>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</si>
  <si>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</si>
  <si>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</si>
  <si>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</si>
  <si>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</si>
  <si>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</si>
  <si>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</si>
  <si>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</si>
  <si>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</si>
  <si>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</si>
  <si>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</si>
  <si>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</si>
  <si>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</si>
  <si>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</si>
  <si>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</si>
  <si>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</si>
  <si>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</si>
  <si>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</si>
  <si>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</si>
  <si>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</si>
  <si>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</si>
  <si>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</si>
  <si>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</si>
  <si>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</si>
  <si>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</si>
  <si>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</si>
  <si>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</si>
  <si>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</si>
  <si>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</si>
  <si>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</si>
  <si>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</si>
  <si>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</si>
  <si>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</si>
  <si>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</si>
  <si>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</si>
  <si>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</si>
  <si>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</si>
  <si>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</si>
  <si>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</si>
  <si>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</si>
  <si>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</si>
  <si>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</si>
  <si>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</si>
  <si>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</si>
  <si>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</si>
  <si>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</si>
  <si>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</si>
  <si>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</si>
  <si>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</si>
  <si>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</si>
  <si>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</si>
  <si>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</si>
  <si>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</si>
  <si>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</si>
  <si>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</si>
  <si>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</si>
  <si>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</si>
  <si>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</si>
  <si>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</si>
  <si>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</si>
  <si>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</si>
  <si>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</si>
  <si>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</si>
  <si>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</si>
  <si>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</si>
  <si>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</si>
  <si>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</si>
  <si>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</si>
  <si>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</si>
  <si>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</si>
  <si>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</si>
  <si>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</si>
  <si>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</si>
  <si>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</si>
  <si>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</si>
  <si>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</si>
  <si>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</si>
  <si>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</si>
  <si>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</si>
  <si>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</si>
  <si>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</si>
  <si>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</si>
  <si>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</si>
  <si>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</si>
  <si>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</si>
  <si>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</si>
  <si>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</si>
  <si>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</si>
  <si>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</si>
  <si>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</si>
  <si>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</si>
  <si>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</si>
  <si>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</si>
  <si>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</si>
  <si>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</si>
  <si>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</si>
  <si>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</si>
  <si>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</si>
  <si>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</si>
  <si>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</si>
  <si>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</si>
  <si>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</si>
  <si>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</si>
  <si>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</si>
  <si>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</si>
  <si>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</si>
  <si>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</si>
  <si>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</si>
  <si>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</si>
  <si>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</si>
  <si>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</si>
  <si>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</si>
  <si>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</si>
  <si>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</si>
  <si>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</si>
  <si>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</si>
  <si>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</si>
  <si>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</si>
  <si>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</si>
  <si>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</si>
  <si>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</si>
  <si>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</si>
  <si>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</si>
  <si>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</si>
  <si>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</si>
  <si>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</si>
  <si>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</si>
  <si>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</si>
  <si>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</si>
  <si>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</si>
  <si>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</si>
  <si>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</si>
  <si>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</si>
  <si>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</si>
  <si>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</si>
  <si>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</si>
  <si>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</si>
  <si>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</si>
  <si>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</si>
  <si>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</si>
  <si>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</si>
  <si>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</si>
  <si>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</si>
  <si>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</si>
  <si>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</si>
  <si>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</si>
  <si>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</si>
  <si>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</si>
  <si>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</si>
  <si>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</si>
  <si>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</si>
  <si>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</si>
  <si>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</si>
  <si>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</si>
  <si>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</si>
  <si>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</si>
  <si>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</si>
  <si>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</si>
  <si>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</si>
  <si>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</si>
  <si>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</si>
  <si>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</si>
  <si>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</si>
  <si>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</si>
  <si>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</si>
  <si>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</si>
  <si>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</si>
  <si>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</si>
  <si>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</si>
  <si>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</si>
  <si>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</si>
  <si>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</si>
  <si>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</si>
  <si>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</si>
  <si>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</si>
  <si>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</si>
  <si>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</si>
  <si>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</si>
  <si>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</si>
  <si>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</si>
  <si>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</si>
  <si>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</si>
  <si>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</si>
  <si>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</si>
  <si>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</si>
  <si>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</si>
  <si>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</si>
  <si>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</si>
  <si>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</si>
  <si>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</si>
  <si>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</si>
  <si>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</si>
  <si>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</si>
  <si>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</si>
  <si>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</si>
  <si>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</si>
  <si>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</si>
  <si>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</si>
  <si>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</si>
  <si>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</si>
  <si>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</si>
  <si>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</si>
  <si>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</si>
  <si>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</si>
  <si>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</si>
  <si>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</si>
  <si>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</si>
  <si>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</si>
  <si>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</si>
  <si>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</si>
  <si>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</si>
  <si>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</si>
  <si>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</si>
  <si>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</si>
  <si>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</si>
  <si>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</si>
  <si>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</si>
  <si>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</si>
  <si>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</si>
  <si>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</si>
  <si>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</si>
  <si>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</si>
  <si>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</si>
  <si>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</si>
  <si>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</si>
  <si>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</si>
  <si>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</si>
  <si>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</si>
  <si>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</si>
  <si>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</si>
  <si>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</si>
  <si>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</si>
  <si>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</si>
  <si>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</si>
  <si>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</si>
  <si>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</si>
  <si>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</si>
  <si>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</si>
  <si>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</si>
  <si>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</si>
  <si>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</si>
  <si>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</si>
  <si>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</si>
  <si>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</si>
  <si>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</si>
  <si>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</si>
  <si>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</si>
  <si>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</si>
  <si>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</si>
  <si>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</si>
  <si>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</si>
  <si>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</si>
  <si>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</si>
  <si>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</si>
  <si>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</si>
  <si>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</si>
  <si>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</si>
  <si>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</si>
  <si>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</si>
  <si>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</si>
  <si>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</si>
  <si>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</si>
  <si>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</si>
  <si>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</si>
  <si>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</si>
  <si>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</si>
  <si>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</si>
  <si>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</si>
  <si>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</si>
  <si>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</si>
  <si>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</si>
  <si>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</si>
  <si>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</si>
  <si>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</si>
  <si>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</si>
  <si>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</si>
  <si>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</si>
  <si>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</si>
  <si>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</si>
  <si>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</si>
  <si>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</si>
  <si>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</si>
  <si>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</si>
  <si>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</si>
  <si>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</si>
  <si>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</si>
  <si>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</si>
  <si>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</si>
  <si>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</si>
  <si>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</si>
  <si>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</si>
  <si>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</si>
  <si>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</si>
  <si>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</si>
  <si>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</si>
  <si>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</si>
  <si>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</si>
  <si>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</si>
  <si>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</si>
  <si>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</si>
  <si>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</si>
  <si>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</si>
  <si>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</si>
  <si>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</si>
  <si>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</si>
  <si>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</si>
  <si>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</si>
  <si>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</si>
  <si>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</si>
  <si>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</si>
  <si>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</si>
  <si>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</si>
  <si>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</si>
  <si>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</si>
  <si>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</si>
  <si>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</si>
  <si>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</si>
  <si>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</si>
  <si>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</si>
  <si>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</si>
  <si>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</si>
  <si>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</si>
  <si>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</si>
  <si>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</si>
  <si>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</si>
  <si>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</si>
  <si>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</si>
  <si>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</si>
  <si>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</si>
  <si>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</si>
  <si>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</si>
  <si>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</si>
  <si>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</si>
  <si>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</si>
  <si>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</si>
  <si>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</si>
  <si>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</si>
  <si>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</si>
  <si>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</si>
  <si>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</si>
  <si>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</si>
  <si>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</si>
  <si>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</si>
  <si>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</si>
  <si>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</si>
  <si>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</si>
  <si>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</si>
  <si>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</si>
  <si>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</si>
  <si>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</si>
  <si>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</si>
  <si>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</si>
  <si>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</si>
  <si>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</si>
  <si>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</si>
  <si>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</si>
  <si>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</si>
  <si>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</si>
  <si>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</si>
  <si>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</si>
  <si>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</si>
  <si>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</si>
  <si>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</si>
  <si>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</si>
  <si>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</si>
  <si>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</si>
  <si>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</si>
  <si>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</si>
  <si>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</si>
  <si>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</si>
  <si>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</si>
  <si>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</si>
  <si>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</si>
  <si>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</si>
  <si>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</si>
  <si>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</si>
  <si>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</si>
  <si>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</si>
  <si>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</si>
  <si>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</si>
  <si>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</si>
  <si>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</si>
  <si>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</si>
  <si>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</si>
  <si>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</si>
  <si>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</si>
  <si>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</si>
  <si>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</si>
  <si>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</si>
  <si>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</si>
  <si>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</si>
  <si>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</si>
  <si>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</si>
  <si>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</si>
  <si>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</si>
  <si>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</si>
  <si>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</si>
  <si>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</si>
  <si>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</si>
  <si>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</si>
  <si>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</si>
  <si>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</si>
  <si>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</si>
  <si>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</si>
  <si>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</si>
  <si>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</si>
  <si>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</si>
  <si>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</si>
  <si>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</si>
  <si>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</si>
  <si>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</si>
  <si>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</si>
  <si>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</si>
  <si>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</si>
  <si>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</si>
  <si>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</si>
  <si>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</si>
  <si>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</si>
  <si>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</si>
  <si>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</si>
  <si>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</si>
  <si>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</si>
  <si>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</si>
  <si>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</si>
  <si>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</si>
  <si>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</si>
  <si>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</si>
  <si>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</si>
  <si>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</si>
  <si>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</si>
  <si>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</si>
  <si>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</si>
  <si>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</si>
  <si>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</si>
  <si>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</si>
  <si>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</si>
  <si>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</si>
  <si>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</si>
  <si>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</si>
  <si>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</si>
  <si>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</si>
  <si>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</si>
  <si>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</si>
  <si>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</si>
  <si>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</si>
  <si>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</si>
  <si>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</si>
  <si>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</si>
  <si>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</si>
  <si>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</si>
  <si>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</si>
  <si>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</si>
  <si>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</si>
  <si>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</si>
  <si>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</si>
  <si>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</si>
  <si>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</si>
  <si>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</si>
  <si>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</si>
  <si>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</si>
  <si>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</si>
  <si>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</si>
  <si>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</si>
  <si>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</si>
  <si>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</si>
  <si>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</si>
  <si>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</si>
  <si>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</si>
  <si>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</si>
  <si>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</si>
  <si>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</si>
  <si>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</si>
  <si>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</si>
  <si>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</si>
  <si>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</si>
  <si>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</si>
  <si>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</si>
  <si>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</si>
  <si>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</si>
  <si>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</si>
  <si>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</si>
  <si>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</si>
  <si>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</si>
  <si>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</si>
  <si>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</si>
  <si>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</si>
  <si>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</si>
  <si>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</si>
  <si>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</si>
  <si>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</si>
  <si>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</si>
  <si>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</si>
  <si>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</si>
  <si>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</si>
  <si>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</si>
  <si>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</si>
  <si>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</si>
  <si>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</si>
  <si>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</si>
  <si>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</si>
  <si>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</si>
  <si>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</si>
  <si>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</si>
  <si>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</si>
  <si>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</si>
  <si>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</si>
  <si>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</si>
  <si>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</si>
  <si>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</si>
  <si>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</si>
  <si>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</si>
  <si>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</si>
  <si>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</si>
  <si>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</si>
  <si>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</si>
  <si>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</si>
  <si>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</si>
  <si>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</si>
  <si>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</si>
  <si>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</si>
  <si>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</si>
  <si>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</si>
  <si>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</si>
  <si>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</si>
  <si>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</si>
  <si>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</si>
  <si>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</si>
  <si>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</si>
  <si>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</si>
  <si>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</si>
  <si>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</si>
  <si>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</si>
  <si>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</si>
  <si>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</si>
  <si>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</si>
  <si>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</si>
  <si>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</si>
  <si>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</si>
  <si>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</si>
  <si>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</si>
  <si>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</si>
  <si>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</si>
  <si>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</si>
  <si>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</si>
  <si>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</si>
  <si>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</si>
  <si>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</si>
  <si>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</si>
  <si>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</si>
  <si>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</si>
  <si>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</si>
  <si>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</si>
  <si>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</si>
  <si>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</si>
  <si>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</si>
  <si>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</si>
  <si>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</si>
  <si>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</si>
  <si>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</si>
  <si>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</si>
  <si>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</si>
  <si>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</si>
  <si>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</si>
  <si>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</si>
  <si>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</si>
  <si>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</si>
  <si>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</si>
  <si>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</si>
  <si>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</si>
  <si>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</si>
  <si>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</si>
  <si>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</si>
  <si>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</si>
  <si>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</si>
  <si>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</si>
  <si>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</si>
  <si>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</si>
  <si>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</si>
  <si>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</si>
  <si>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</si>
  <si>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</si>
  <si>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</si>
  <si>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</si>
  <si>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</si>
  <si>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</si>
  <si>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</si>
  <si>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</si>
  <si>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</si>
  <si>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</si>
  <si>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</si>
  <si>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</si>
  <si>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</si>
  <si>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</si>
  <si>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</si>
  <si>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</si>
  <si>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</si>
  <si>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</si>
  <si>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</si>
  <si>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</si>
  <si>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</si>
  <si>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</si>
  <si>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</si>
  <si>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</si>
  <si>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</si>
  <si>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</si>
  <si>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</si>
  <si>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</si>
  <si>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</si>
  <si>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</si>
  <si>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</si>
  <si>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</si>
  <si>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</si>
  <si>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</si>
  <si>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</si>
  <si>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</si>
  <si>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</si>
  <si>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</si>
  <si>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</si>
  <si>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</si>
  <si>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</si>
  <si>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</si>
  <si>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</si>
  <si>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</si>
  <si>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</si>
  <si>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</si>
  <si>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</si>
  <si>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</si>
  <si>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</si>
  <si>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</si>
  <si>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</si>
  <si>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</si>
  <si>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</si>
  <si>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</si>
  <si>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</si>
  <si>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</si>
  <si>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</si>
  <si>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</si>
  <si>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</si>
  <si>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</si>
  <si>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</si>
  <si>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</si>
  <si>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</si>
  <si>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</si>
  <si>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</si>
  <si>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</si>
  <si>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</si>
  <si>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</si>
  <si>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</si>
  <si>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</si>
  <si>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</si>
  <si>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</si>
  <si>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</si>
  <si>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</si>
  <si>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</si>
  <si>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</si>
  <si>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</si>
  <si>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</si>
  <si>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</si>
  <si>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</si>
  <si>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</si>
  <si>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</si>
  <si>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</si>
  <si>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</si>
  <si>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</si>
  <si>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</si>
  <si>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</si>
  <si>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</si>
  <si>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</si>
  <si>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</si>
  <si>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</si>
  <si>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</si>
  <si>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</si>
  <si>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</si>
  <si>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</si>
  <si>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</si>
  <si>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</si>
  <si>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</si>
  <si>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</si>
  <si>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</si>
  <si>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</si>
  <si>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</si>
  <si>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</si>
  <si>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</si>
  <si>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</si>
  <si>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</si>
  <si>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</si>
  <si>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</si>
  <si>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</si>
  <si>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</si>
  <si>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</si>
  <si>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</si>
  <si>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</si>
  <si>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</si>
  <si>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</si>
  <si>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</si>
  <si>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</si>
  <si>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</si>
  <si>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</si>
  <si>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</si>
  <si>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</si>
  <si>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</si>
  <si>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</si>
  <si>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</si>
  <si>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</si>
  <si>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</si>
  <si>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</si>
  <si>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</si>
  <si>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</si>
  <si>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</si>
  <si>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</si>
  <si>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</si>
  <si>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</si>
  <si>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</si>
  <si>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</si>
  <si>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</si>
  <si>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</si>
  <si>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</si>
  <si>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</si>
  <si>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</si>
  <si>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</si>
  <si>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</si>
  <si>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</si>
  <si>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</si>
  <si>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</si>
  <si>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</si>
  <si>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</si>
  <si>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</si>
  <si>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</si>
  <si>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</si>
  <si>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</si>
  <si>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</si>
  <si>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</si>
  <si>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</si>
  <si>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</si>
  <si>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</si>
  <si>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</si>
  <si>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</si>
  <si>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</si>
  <si>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</si>
  <si>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</si>
  <si>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</si>
  <si>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</si>
  <si>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</si>
  <si>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</si>
  <si>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</si>
  <si>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</si>
  <si>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</si>
  <si>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</si>
  <si>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</si>
  <si>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</si>
  <si>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</si>
  <si>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</si>
  <si>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</si>
  <si>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</si>
  <si>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</si>
  <si>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</si>
  <si>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</si>
  <si>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</si>
  <si>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</si>
  <si>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</si>
  <si>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</si>
  <si>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</si>
  <si>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</si>
  <si>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</si>
  <si>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</si>
  <si>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</si>
  <si>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</si>
  <si>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</si>
  <si>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</si>
  <si>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</si>
  <si>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</si>
  <si>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</si>
  <si>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</si>
  <si>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</si>
  <si>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</si>
  <si>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</si>
  <si>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</si>
  <si>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</si>
  <si>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</si>
  <si>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</si>
  <si>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</si>
  <si>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</si>
  <si>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</si>
  <si>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</si>
  <si>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</si>
  <si>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</si>
  <si>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</si>
  <si>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</si>
  <si>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</si>
  <si>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</si>
  <si>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</si>
  <si>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</si>
  <si>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</si>
  <si>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</si>
  <si>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</si>
  <si>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</si>
  <si>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</si>
  <si>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</si>
  <si>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</si>
  <si>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</si>
  <si>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</si>
  <si>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</si>
  <si>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</si>
  <si>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</si>
  <si>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</si>
  <si>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</si>
  <si>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</si>
  <si>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</si>
  <si>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</si>
  <si>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</si>
  <si>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</si>
  <si>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</si>
  <si>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</si>
  <si>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</si>
  <si>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</si>
  <si>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</si>
  <si>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</si>
  <si>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</si>
  <si>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</si>
  <si>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</si>
  <si>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</si>
  <si>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</si>
  <si>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</si>
  <si>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</si>
  <si>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</si>
  <si>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</si>
  <si>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</si>
  <si>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</si>
  <si>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</si>
  <si>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</si>
  <si>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</si>
  <si>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</si>
  <si>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</si>
  <si>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</si>
  <si>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</si>
  <si>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</si>
  <si>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</si>
  <si>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</si>
  <si>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</si>
  <si>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</si>
  <si>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</si>
  <si>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</si>
  <si>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</si>
  <si>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</si>
  <si>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</si>
  <si>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</si>
  <si>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</si>
  <si>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</si>
  <si>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</si>
  <si>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</si>
  <si>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</si>
  <si>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</si>
  <si>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</si>
  <si>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</si>
  <si>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</si>
  <si>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</si>
  <si>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</si>
  <si>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</si>
  <si>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</si>
  <si>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</si>
  <si>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</si>
  <si>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</si>
  <si>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</si>
  <si>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</si>
  <si>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</si>
  <si>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</si>
  <si>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</si>
  <si>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</si>
  <si>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</si>
  <si>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</si>
  <si>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</si>
  <si>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</si>
  <si>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</si>
  <si>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</si>
  <si>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</si>
  <si>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</si>
  <si>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</si>
  <si>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</si>
  <si>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</si>
  <si>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</si>
  <si>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</si>
  <si>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</si>
  <si>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</si>
  <si>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</si>
  <si>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</si>
  <si>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</si>
  <si>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</si>
  <si>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</si>
  <si>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</si>
  <si>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</si>
  <si>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</si>
  <si>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</si>
  <si>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</si>
  <si>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</si>
  <si>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</si>
  <si>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</si>
  <si>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</si>
  <si>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</si>
  <si>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</si>
  <si>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</si>
  <si>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</si>
  <si>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</si>
  <si>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</si>
  <si>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</si>
  <si>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</si>
  <si>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</si>
  <si>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</si>
  <si>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</si>
  <si>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</si>
  <si>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</si>
  <si>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</si>
  <si>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</si>
  <si>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</si>
  <si>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</si>
  <si>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</si>
  <si>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</si>
  <si>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</si>
  <si>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</si>
  <si>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</si>
  <si>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</si>
  <si>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</si>
  <si>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</si>
  <si>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</si>
  <si>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</si>
  <si>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</si>
  <si>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</si>
  <si>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</si>
  <si>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</si>
  <si>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</si>
  <si>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</si>
  <si>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</si>
  <si>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</si>
  <si>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</si>
  <si>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</si>
  <si>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</si>
  <si>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</si>
  <si>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</si>
  <si>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</si>
  <si>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</si>
  <si>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</si>
  <si>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</si>
  <si>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</si>
  <si>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</si>
  <si>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</si>
  <si>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</si>
  <si>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</si>
  <si>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</si>
  <si>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</si>
  <si>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</si>
  <si>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</si>
  <si>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</si>
  <si>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</si>
  <si>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</si>
  <si>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</si>
  <si>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</si>
  <si>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</si>
  <si>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</si>
  <si>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</si>
  <si>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</si>
  <si>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</si>
  <si>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</si>
  <si>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</si>
  <si>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</si>
  <si>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</si>
  <si>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</si>
  <si>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</si>
  <si>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</si>
  <si>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</si>
  <si>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</si>
  <si>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</si>
  <si>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</si>
  <si>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</si>
  <si>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</si>
  <si>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</si>
  <si>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</si>
  <si>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</si>
  <si>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</si>
  <si>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</si>
  <si>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</si>
  <si>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</si>
  <si>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</si>
  <si>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</si>
  <si>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</si>
  <si>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</si>
  <si>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</si>
  <si>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</si>
  <si>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</si>
  <si>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</si>
  <si>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</si>
  <si>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</si>
  <si>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</si>
  <si>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</si>
  <si>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</si>
  <si>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</si>
  <si>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</si>
  <si>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</si>
  <si>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</si>
  <si>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</si>
  <si>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</si>
  <si>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</si>
  <si>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</si>
  <si>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</si>
  <si>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</si>
  <si>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</si>
  <si>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</si>
  <si>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</si>
  <si>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</si>
  <si>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</si>
  <si>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</si>
  <si>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</si>
  <si>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</si>
  <si>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</si>
  <si>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</si>
  <si>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</si>
  <si>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</si>
  <si>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</si>
  <si>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</si>
  <si>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</si>
  <si>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</si>
  <si>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</si>
  <si>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</si>
  <si>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</si>
  <si>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</si>
  <si>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</si>
  <si>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</si>
  <si>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</si>
  <si>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</si>
  <si>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</si>
  <si>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</si>
  <si>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</si>
  <si>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</si>
  <si>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</si>
  <si>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</si>
  <si>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</si>
  <si>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</si>
  <si>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</si>
  <si>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</si>
  <si>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</si>
  <si>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</si>
  <si>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</si>
  <si>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</si>
  <si>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</si>
  <si>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</si>
  <si>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</si>
  <si>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</si>
  <si>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</si>
  <si>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</si>
  <si>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</si>
  <si>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</si>
  <si>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</si>
  <si>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</si>
  <si>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</si>
  <si>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</si>
  <si>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</si>
  <si>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</si>
  <si>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</si>
  <si>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</si>
  <si>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</si>
  <si>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</si>
  <si>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</si>
  <si>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</si>
  <si>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</si>
  <si>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</si>
  <si>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</si>
  <si>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</si>
  <si>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</si>
  <si>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</si>
  <si>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</si>
  <si>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</si>
  <si>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</si>
  <si>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</si>
  <si>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</si>
  <si>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</si>
  <si>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</si>
  <si>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</si>
  <si>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</si>
  <si>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</si>
  <si>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</si>
  <si>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</si>
  <si>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</si>
  <si>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</si>
  <si>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</si>
  <si>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</si>
  <si>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</si>
  <si>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</si>
  <si>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</si>
  <si>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</si>
  <si>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</si>
  <si>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</si>
  <si>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</si>
  <si>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</si>
  <si>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</si>
  <si>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</si>
  <si>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</si>
  <si>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</si>
  <si>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</si>
  <si>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</si>
  <si>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</si>
  <si>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</si>
  <si>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</si>
  <si>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</si>
  <si>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</si>
  <si>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</si>
  <si>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</si>
  <si>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</si>
  <si>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</si>
  <si>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</si>
  <si>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</si>
  <si>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</si>
  <si>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</si>
  <si>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</si>
  <si>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</si>
  <si>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</si>
  <si>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</si>
  <si>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</si>
  <si>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</si>
  <si>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</si>
  <si>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</si>
  <si>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</si>
  <si>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</si>
  <si>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</si>
  <si>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</si>
  <si>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</si>
  <si>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</si>
  <si>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</si>
  <si>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</si>
  <si>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</si>
  <si>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</si>
  <si>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</si>
  <si>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</si>
  <si>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</si>
  <si>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</si>
  <si>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</si>
  <si>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</si>
  <si>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</si>
  <si>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</si>
  <si>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</si>
  <si>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</si>
  <si>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</si>
  <si>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</si>
  <si>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</si>
  <si>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</si>
  <si>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</si>
  <si>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</si>
  <si>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</si>
  <si>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</si>
  <si>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</si>
  <si>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</si>
  <si>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</si>
  <si>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</si>
  <si>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</si>
  <si>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</si>
  <si>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</si>
  <si>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</si>
  <si>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</si>
  <si>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</si>
  <si>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</si>
  <si>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</si>
  <si>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</si>
  <si>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</si>
  <si>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</si>
  <si>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</si>
  <si>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</si>
  <si>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</si>
  <si>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</si>
  <si>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</si>
  <si>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</si>
  <si>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</si>
  <si>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</si>
  <si>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</si>
  <si>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</si>
  <si>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</si>
  <si>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</si>
  <si>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</si>
  <si>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</si>
  <si>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</si>
  <si>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</si>
  <si>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</si>
  <si>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</si>
  <si>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</si>
  <si>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</si>
  <si>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</si>
  <si>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</si>
  <si>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</si>
  <si>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</si>
  <si>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</si>
  <si>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</si>
  <si>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</si>
  <si>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</si>
  <si>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</si>
  <si>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</si>
  <si>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</si>
  <si>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</si>
  <si>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</si>
  <si>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</si>
  <si>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</si>
  <si>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</si>
  <si>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</si>
  <si>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</si>
  <si>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</si>
  <si>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</si>
  <si>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</si>
  <si>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</si>
  <si>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</si>
  <si>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</si>
  <si>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</si>
  <si>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</si>
  <si>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</si>
  <si>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</si>
  <si>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</si>
  <si>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</si>
  <si>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</si>
  <si>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</si>
  <si>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</si>
  <si>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</si>
  <si>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</si>
  <si>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</si>
  <si>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</si>
  <si>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</si>
  <si>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</si>
  <si>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</si>
  <si>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</si>
  <si>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</si>
  <si>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</si>
  <si>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</si>
  <si>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</si>
  <si>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</si>
  <si>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</si>
  <si>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</si>
  <si>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</si>
  <si>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</si>
  <si>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</si>
  <si>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</si>
  <si>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</si>
  <si>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</si>
  <si>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</si>
  <si>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</si>
  <si>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</si>
  <si>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</si>
  <si>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</si>
  <si>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</si>
  <si>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</si>
  <si>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</si>
  <si>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</si>
  <si>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</si>
  <si>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</si>
  <si>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</si>
  <si>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</si>
  <si>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</si>
  <si>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</si>
  <si>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</si>
  <si>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</si>
  <si>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</si>
  <si>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</si>
  <si>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</si>
  <si>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</si>
  <si>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</si>
  <si>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</si>
  <si>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</si>
  <si>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</si>
  <si>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</si>
  <si>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</si>
  <si>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</si>
  <si>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</si>
  <si>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</si>
  <si>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</si>
  <si>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</si>
  <si>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</si>
  <si>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</si>
  <si>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</si>
  <si>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</si>
  <si>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</si>
  <si>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</si>
  <si>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</si>
  <si>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</si>
  <si>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</si>
  <si>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</si>
  <si>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</si>
  <si>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</si>
  <si>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</si>
  <si>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</si>
  <si>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</si>
  <si>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</si>
  <si>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</si>
  <si>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</si>
  <si>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</si>
  <si>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</si>
  <si>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</si>
  <si>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</si>
  <si>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</si>
  <si>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</si>
  <si>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</si>
  <si>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</si>
  <si>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</si>
  <si>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</si>
  <si>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</si>
  <si>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</si>
  <si>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</si>
  <si>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</si>
  <si>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</si>
  <si>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</si>
  <si>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</si>
  <si>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</si>
  <si>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</si>
  <si>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</si>
  <si>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</si>
  <si>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</si>
  <si>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</si>
  <si>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</si>
  <si>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</si>
  <si>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</si>
  <si>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</si>
  <si>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</si>
  <si>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</si>
  <si>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</si>
  <si>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</si>
  <si>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</si>
  <si>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</si>
  <si>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</si>
  <si>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</si>
  <si>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</si>
  <si>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</si>
  <si>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</si>
  <si>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</si>
  <si>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</si>
  <si>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</si>
  <si>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</si>
  <si>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</si>
  <si>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</si>
  <si>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</si>
  <si>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</si>
  <si>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</si>
  <si>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</si>
  <si>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</si>
  <si>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</si>
  <si>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</si>
  <si>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</si>
  <si>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</si>
  <si>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</si>
  <si>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</si>
  <si>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</si>
  <si>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</si>
  <si>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</si>
  <si>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</si>
  <si>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</si>
  <si>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</si>
  <si>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</si>
  <si>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</si>
  <si>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</si>
  <si>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</si>
  <si>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</si>
  <si>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</si>
  <si>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</si>
  <si>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</si>
  <si>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</si>
  <si>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</si>
  <si>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</si>
  <si>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</si>
  <si>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</si>
  <si>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</si>
  <si>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</si>
  <si>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</si>
  <si>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</si>
  <si>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</si>
  <si>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</si>
  <si>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</si>
  <si>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</si>
  <si>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</si>
  <si>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</si>
  <si>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</si>
  <si>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</si>
  <si>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</si>
  <si>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</si>
  <si>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</si>
  <si>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</si>
  <si>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</si>
  <si>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</si>
  <si>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</si>
  <si>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</si>
  <si>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</si>
  <si>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</si>
  <si>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</si>
  <si>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</si>
  <si>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</si>
  <si>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</si>
  <si>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</si>
  <si>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</si>
  <si>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</si>
  <si>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</si>
  <si>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</si>
  <si>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</si>
  <si>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</si>
  <si>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</si>
  <si>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</si>
  <si>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</si>
  <si>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</si>
  <si>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</si>
  <si>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</si>
  <si>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</si>
  <si>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</si>
  <si>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</si>
  <si>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</si>
  <si>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</si>
  <si>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</si>
  <si>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</si>
  <si>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</si>
  <si>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</si>
  <si>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</si>
  <si>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</si>
  <si>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</si>
  <si>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</si>
  <si>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</si>
  <si>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</si>
  <si>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</si>
  <si>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</si>
  <si>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</si>
  <si>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</si>
  <si>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</si>
  <si>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</si>
  <si>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</si>
  <si>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</si>
  <si>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</si>
  <si>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</si>
  <si>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</si>
  <si>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</si>
  <si>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</si>
  <si>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</si>
  <si>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</si>
  <si>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</si>
  <si>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</si>
  <si>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</si>
  <si>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</si>
  <si>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</si>
  <si>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</si>
  <si>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</si>
  <si>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</si>
  <si>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</si>
  <si>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</si>
  <si>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</si>
  <si>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</si>
  <si>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</si>
  <si>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</si>
  <si>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</si>
  <si>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</si>
  <si>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</si>
  <si>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</si>
  <si>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</si>
  <si>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</si>
  <si>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</si>
  <si>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</si>
  <si>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</si>
  <si>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</si>
  <si>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</si>
  <si>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</si>
  <si>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</si>
  <si>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</si>
  <si>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</si>
  <si>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</si>
  <si>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</si>
  <si>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</si>
  <si>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</si>
  <si>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</si>
  <si>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</si>
  <si>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</si>
  <si>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</si>
  <si>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</si>
  <si>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</si>
  <si>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</si>
  <si>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</si>
  <si>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</si>
  <si>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</si>
  <si>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</si>
  <si>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</si>
  <si>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</si>
  <si>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</si>
  <si>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</si>
  <si>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</si>
  <si>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</si>
  <si>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</si>
  <si>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</si>
  <si>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</si>
  <si>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</si>
  <si>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</si>
  <si>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</si>
  <si>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</si>
  <si>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</si>
  <si>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</si>
  <si>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</si>
  <si>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</si>
  <si>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</si>
  <si>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</si>
  <si>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</si>
  <si>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</si>
  <si>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</si>
  <si>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</si>
  <si>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</si>
  <si>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</si>
  <si>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</si>
  <si>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</si>
  <si>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</si>
  <si>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</si>
  <si>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</si>
  <si>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</si>
  <si>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</si>
  <si>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</si>
  <si>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</si>
  <si>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</si>
  <si>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</si>
  <si>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</si>
  <si>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</si>
  <si>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</si>
  <si>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</si>
  <si>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</si>
  <si>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</si>
  <si>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</si>
  <si>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</si>
  <si>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</si>
  <si>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</si>
  <si>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</si>
  <si>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</si>
  <si>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</si>
  <si>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</si>
  <si>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</si>
  <si>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</si>
  <si>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</si>
  <si>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</si>
  <si>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</si>
  <si>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</si>
  <si>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</si>
  <si>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</si>
  <si>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</si>
  <si>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</si>
  <si>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</si>
  <si>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</si>
  <si>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</si>
  <si>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</si>
  <si>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</si>
  <si>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</si>
  <si>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</si>
  <si>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</si>
  <si>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</si>
  <si>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</si>
  <si>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</si>
  <si>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</si>
  <si>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</si>
  <si>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</si>
  <si>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</si>
  <si>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</si>
  <si>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</si>
  <si>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</si>
  <si>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</si>
  <si>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</si>
  <si>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</si>
  <si>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</si>
  <si>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</si>
  <si>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</si>
  <si>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</si>
  <si>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</si>
  <si>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</si>
  <si>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</si>
  <si>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</si>
  <si>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</si>
  <si>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</si>
  <si>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</si>
  <si>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</si>
  <si>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</si>
  <si>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</si>
  <si>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</si>
  <si>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</si>
  <si>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</si>
  <si>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</si>
  <si>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</si>
  <si>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</si>
  <si>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</si>
  <si>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</si>
  <si>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</si>
  <si>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</si>
  <si>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</si>
  <si>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</si>
  <si>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</si>
  <si>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</si>
  <si>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</si>
  <si>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</si>
  <si>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</si>
  <si>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</si>
  <si>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</si>
  <si>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</si>
  <si>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</si>
  <si>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</si>
  <si>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</si>
  <si>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</si>
  <si>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</si>
  <si>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</si>
  <si>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</si>
  <si>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</si>
  <si>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</si>
  <si>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</si>
  <si>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</si>
  <si>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</si>
  <si>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</si>
  <si>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</si>
  <si>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</si>
  <si>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</si>
  <si>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</si>
  <si>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</si>
  <si>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</si>
  <si>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</si>
  <si>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</si>
  <si>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</si>
  <si>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</si>
  <si>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</si>
  <si>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</si>
  <si>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</si>
  <si>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</si>
  <si>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</si>
  <si>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</si>
  <si>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</si>
  <si>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</si>
  <si>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</si>
  <si>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</si>
  <si>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</si>
  <si>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</si>
  <si>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</si>
  <si>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</si>
  <si>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</si>
  <si>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</si>
  <si>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</si>
  <si>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</si>
  <si>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</si>
  <si>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</si>
  <si>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</si>
  <si>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</si>
  <si>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</si>
  <si>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</si>
  <si>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</si>
  <si>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</si>
  <si>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</si>
  <si>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</si>
  <si>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</si>
  <si>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</si>
  <si>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</si>
  <si>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</si>
  <si>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</si>
  <si>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</si>
  <si>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</si>
  <si>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</si>
  <si>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</si>
  <si>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</si>
  <si>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</si>
  <si>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</si>
  <si>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</si>
  <si>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</si>
  <si>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</si>
  <si>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</si>
  <si>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</si>
  <si>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</si>
  <si>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</si>
  <si>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</si>
  <si>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</si>
  <si>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</si>
  <si>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</si>
  <si>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</si>
  <si>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</si>
  <si>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</si>
  <si>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</si>
  <si>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</si>
  <si>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</si>
  <si>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</si>
  <si>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</si>
  <si>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</si>
  <si>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</si>
  <si>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</si>
  <si>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</si>
  <si>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</si>
  <si>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</si>
  <si>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</si>
  <si>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</si>
  <si>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</si>
  <si>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</si>
  <si>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</si>
  <si>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</si>
  <si>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</si>
  <si>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</si>
  <si>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</si>
  <si>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</si>
  <si>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</si>
  <si>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</si>
  <si>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</si>
  <si>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</si>
  <si>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</si>
  <si>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</si>
  <si>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</si>
  <si>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</si>
  <si>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</si>
  <si>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</si>
  <si>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</si>
  <si>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</si>
  <si>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</si>
  <si>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</si>
  <si>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</si>
  <si>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</si>
  <si>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</si>
  <si>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</si>
  <si>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</si>
  <si>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</si>
  <si>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</si>
  <si>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</si>
  <si>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</si>
  <si>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</si>
  <si>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</si>
  <si>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</si>
  <si>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</si>
  <si>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</si>
  <si>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</si>
  <si>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</si>
  <si>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</si>
  <si>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</si>
  <si>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</si>
  <si>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</si>
  <si>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</si>
  <si>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</si>
  <si>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</si>
  <si>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</si>
  <si>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</si>
  <si>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</si>
  <si>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</si>
  <si>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</si>
  <si>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</si>
  <si>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</si>
  <si>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</si>
  <si>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</si>
  <si>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</si>
  <si>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</si>
  <si>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</si>
  <si>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</si>
  <si>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</si>
  <si>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</si>
  <si>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</si>
  <si>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</si>
  <si>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</si>
  <si>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</si>
  <si>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</si>
  <si>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</si>
  <si>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</si>
  <si>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</si>
  <si>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</si>
  <si>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</si>
  <si>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</si>
  <si>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</si>
  <si>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</si>
  <si>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</si>
  <si>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</si>
  <si>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</si>
  <si>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</si>
  <si>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</si>
  <si>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</si>
  <si>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</si>
  <si>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</si>
  <si>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</si>
  <si>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</si>
  <si>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</si>
  <si>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</si>
  <si>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</si>
  <si>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</si>
  <si>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</si>
  <si>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</si>
  <si>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</si>
  <si>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</si>
  <si>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</si>
  <si>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</si>
  <si>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</si>
  <si>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</si>
  <si>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</si>
  <si>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</si>
  <si>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</si>
  <si>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</si>
  <si>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</si>
  <si>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</si>
  <si>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</si>
  <si>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</si>
  <si>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</si>
  <si>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</si>
  <si>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</si>
  <si>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</si>
  <si>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</si>
  <si>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</si>
  <si>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</si>
  <si>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</si>
  <si>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</si>
  <si>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</si>
  <si>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</si>
  <si>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</si>
  <si>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</si>
  <si>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</si>
  <si>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</si>
  <si>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</si>
  <si>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</si>
  <si>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</si>
  <si>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</si>
  <si>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</si>
  <si>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</si>
  <si>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</si>
  <si>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</si>
  <si>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</si>
  <si>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</si>
  <si>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</si>
  <si>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</si>
  <si>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</si>
  <si>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</si>
  <si>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</si>
  <si>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</si>
  <si>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</si>
  <si>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</si>
  <si>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</si>
  <si>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</si>
  <si>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</si>
  <si>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</si>
  <si>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</si>
  <si>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</si>
  <si>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</si>
  <si>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</si>
  <si>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</si>
  <si>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</si>
  <si>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</si>
  <si>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</si>
  <si>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</si>
  <si>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</si>
  <si>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</si>
  <si>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</si>
  <si>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</si>
  <si>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</si>
  <si>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</si>
  <si>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</si>
  <si>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</si>
  <si>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</si>
  <si>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</si>
  <si>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</si>
  <si>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</si>
  <si>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</si>
  <si>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</si>
  <si>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</si>
  <si>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</si>
  <si>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</si>
  <si>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</si>
  <si>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</si>
  <si>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</si>
  <si>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</si>
  <si>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</si>
  <si>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</si>
  <si>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</si>
  <si>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</si>
  <si>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</si>
  <si>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</si>
  <si>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</si>
  <si>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</si>
  <si>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</si>
  <si>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</si>
  <si>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</si>
  <si>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</si>
  <si>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</si>
  <si>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</si>
  <si>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</si>
  <si>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</si>
  <si>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</si>
  <si>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</si>
  <si>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</si>
  <si>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</si>
  <si>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</si>
  <si>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</si>
  <si>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</si>
  <si>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</si>
  <si>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</si>
  <si>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</si>
  <si>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</si>
  <si>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</si>
  <si>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</si>
  <si>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</si>
  <si>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</si>
  <si>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</si>
  <si>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</si>
  <si>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</si>
  <si>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</si>
  <si>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</si>
  <si>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</si>
  <si>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</si>
  <si>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</si>
  <si>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</si>
  <si>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</si>
  <si>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</si>
  <si>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</si>
  <si>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</si>
  <si>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</si>
  <si>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</si>
  <si>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</si>
  <si>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</si>
  <si>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</si>
  <si>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</si>
  <si>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</si>
  <si>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</si>
  <si>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</si>
  <si>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</si>
  <si>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</si>
  <si>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</si>
  <si>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</si>
  <si>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</si>
  <si>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</si>
  <si>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</si>
  <si>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</si>
  <si>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</si>
  <si>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</si>
  <si>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</si>
  <si>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</si>
  <si>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</si>
  <si>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</si>
  <si>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</si>
  <si>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</si>
  <si>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</si>
  <si>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</si>
  <si>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</si>
  <si>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</si>
  <si>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</si>
  <si>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</si>
  <si>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</si>
  <si>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</si>
  <si>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</si>
  <si>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</si>
  <si>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</si>
  <si>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</si>
  <si>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</si>
  <si>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</si>
  <si>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</si>
  <si>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</si>
  <si>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</si>
  <si>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</si>
  <si>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</si>
  <si>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</si>
  <si>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</si>
  <si>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</si>
  <si>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</si>
  <si>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</si>
  <si>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</si>
  <si>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</si>
  <si>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</si>
  <si>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</si>
  <si>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</si>
  <si>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</si>
  <si>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</si>
  <si>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</si>
  <si>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</si>
  <si>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</si>
  <si>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</si>
  <si>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</si>
  <si>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</si>
  <si>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</si>
  <si>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</si>
  <si>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</si>
  <si>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</si>
  <si>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</si>
  <si>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</si>
  <si>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</si>
  <si>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</si>
  <si>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</si>
  <si>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</si>
  <si>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</si>
  <si>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</si>
  <si>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</si>
  <si>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</si>
  <si>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</si>
  <si>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</si>
  <si>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</si>
  <si>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</si>
  <si>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</si>
  <si>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</si>
  <si>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</si>
  <si>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</si>
  <si>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</si>
  <si>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</si>
  <si>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</si>
  <si>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</si>
  <si>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</si>
  <si>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</si>
  <si>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</si>
  <si>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</si>
  <si>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</si>
  <si>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</si>
  <si>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</si>
  <si>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</si>
  <si>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</si>
  <si>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</si>
  <si>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</si>
  <si>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</si>
  <si>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</si>
  <si>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</si>
  <si>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</si>
  <si>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</si>
  <si>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</si>
  <si>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</si>
  <si>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</si>
  <si>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</si>
  <si>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</si>
  <si>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</si>
  <si>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</si>
  <si>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</si>
  <si>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</si>
  <si>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</si>
  <si>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</si>
  <si>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</si>
  <si>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</si>
  <si>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</si>
  <si>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</si>
  <si>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</si>
  <si>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</si>
  <si>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</si>
  <si>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</si>
  <si>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</si>
  <si>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</si>
  <si>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</si>
  <si>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</si>
  <si>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</si>
  <si>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</si>
  <si>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</si>
  <si>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</si>
  <si>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</si>
  <si>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</si>
  <si>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</si>
  <si>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</si>
  <si>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</si>
  <si>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</si>
  <si>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</si>
  <si>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</si>
  <si>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</si>
  <si>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</si>
  <si>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</si>
  <si>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</si>
  <si>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</si>
  <si>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</si>
  <si>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</si>
  <si>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</si>
  <si>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</si>
  <si>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</si>
  <si>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</si>
  <si>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</si>
  <si>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</si>
  <si>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</si>
  <si>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</si>
  <si>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</si>
  <si>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</si>
  <si>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</si>
  <si>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</si>
  <si>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</si>
  <si>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</si>
  <si>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</si>
  <si>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</si>
  <si>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</si>
  <si>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</si>
  <si>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</si>
  <si>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</si>
  <si>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</si>
  <si>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</si>
  <si>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</si>
  <si>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</si>
  <si>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</si>
  <si>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</si>
  <si>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</si>
  <si>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</si>
  <si>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</si>
  <si>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</si>
  <si>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</si>
  <si>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</si>
  <si>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</si>
  <si>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</si>
  <si>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</si>
  <si>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</si>
  <si>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</si>
  <si>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</si>
  <si>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</si>
  <si>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</si>
  <si>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</si>
  <si>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</si>
  <si>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</si>
  <si>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</si>
  <si>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</si>
  <si>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</si>
  <si>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</si>
  <si>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</si>
  <si>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</si>
  <si>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</si>
  <si>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</si>
  <si>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</si>
  <si>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</si>
  <si>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</si>
  <si>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</si>
  <si>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</si>
  <si>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</si>
  <si>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</si>
  <si>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</si>
  <si>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</si>
  <si>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</si>
  <si>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</si>
  <si>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</si>
  <si>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</si>
  <si>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</si>
  <si>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</si>
  <si>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</si>
  <si>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</si>
  <si>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</si>
  <si>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</si>
  <si>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</si>
  <si>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</si>
  <si>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</si>
  <si>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</si>
  <si>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</si>
  <si>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</si>
  <si>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</si>
  <si>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</si>
  <si>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</si>
  <si>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</si>
  <si>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</si>
  <si>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</si>
  <si>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</si>
  <si>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</si>
  <si>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</si>
  <si>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</si>
  <si>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</si>
  <si>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</si>
  <si>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</si>
  <si>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</si>
  <si>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</si>
  <si>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</si>
  <si>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</si>
  <si>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</si>
  <si>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</si>
  <si>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</si>
  <si>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</si>
  <si>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</si>
  <si>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</si>
  <si>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</si>
  <si>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</si>
  <si>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</si>
  <si>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</si>
  <si>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</si>
  <si>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</si>
  <si>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</si>
  <si>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</si>
  <si>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</si>
  <si>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</si>
  <si>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</si>
  <si>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</si>
  <si>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</si>
  <si>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</si>
  <si>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</si>
  <si>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</si>
  <si>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</si>
  <si>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</si>
  <si>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</si>
  <si>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</si>
  <si>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</si>
  <si>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</si>
  <si>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</si>
  <si>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</si>
  <si>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</si>
  <si>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</si>
  <si>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</si>
  <si>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</si>
  <si>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</si>
  <si>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</si>
  <si>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</si>
  <si>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</si>
  <si>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</si>
  <si>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</si>
  <si>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</si>
  <si>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</si>
  <si>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</si>
  <si>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</si>
  <si>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</si>
  <si>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</si>
  <si>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</si>
  <si>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</si>
  <si>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</si>
  <si>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</si>
  <si>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</si>
  <si>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</si>
  <si>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</si>
  <si>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</si>
  <si>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</si>
  <si>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</si>
  <si>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</si>
  <si>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</si>
  <si>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</si>
  <si>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</si>
  <si>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</si>
  <si>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</si>
  <si>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</si>
  <si>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</si>
  <si>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</si>
  <si>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</si>
  <si>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</si>
  <si>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</si>
  <si>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</si>
  <si>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</si>
  <si>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</si>
  <si>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</si>
  <si>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</si>
  <si>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</si>
  <si>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</si>
  <si>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</si>
  <si>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</si>
  <si>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</si>
  <si>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</si>
  <si>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</si>
  <si>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</si>
  <si>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</si>
  <si>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</si>
  <si>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</si>
  <si>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</si>
  <si>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</si>
  <si>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</si>
  <si>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</si>
  <si>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</si>
  <si>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</si>
  <si>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</si>
  <si>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</si>
  <si>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</si>
  <si>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</si>
  <si>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</si>
  <si>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</si>
  <si>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</si>
  <si>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</si>
  <si>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</si>
  <si>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</si>
  <si>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</si>
  <si>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</si>
  <si>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</si>
  <si>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</si>
  <si>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</si>
  <si>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</si>
  <si>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</si>
  <si>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</si>
  <si>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</si>
  <si>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</si>
  <si>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</si>
  <si>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</si>
  <si>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</si>
  <si>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</si>
  <si>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</si>
  <si>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</si>
  <si>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</si>
  <si>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</si>
  <si>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</si>
  <si>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</si>
  <si>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</si>
  <si>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</si>
  <si>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</si>
  <si>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</si>
  <si>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</si>
  <si>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</si>
  <si>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</si>
  <si>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</si>
  <si>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</si>
  <si>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</si>
  <si>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</si>
  <si>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</si>
  <si>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</si>
  <si>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</si>
  <si>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</si>
  <si>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</si>
  <si>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</si>
  <si>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</si>
  <si>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</si>
  <si>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</si>
  <si>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</si>
  <si>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</si>
  <si>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</si>
  <si>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</si>
  <si>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</si>
  <si>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</si>
  <si>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</si>
  <si>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</si>
  <si>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</si>
  <si>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</si>
  <si>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</si>
  <si>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</si>
  <si>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</si>
  <si>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</si>
  <si>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</si>
  <si>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</si>
  <si>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</si>
  <si>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</si>
  <si>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</si>
  <si>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</si>
  <si>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</si>
  <si>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</si>
  <si>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</si>
  <si>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</si>
  <si>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</si>
  <si>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</si>
  <si>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</si>
  <si>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</si>
  <si>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</si>
  <si>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</si>
  <si>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</si>
  <si>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</si>
  <si>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</si>
  <si>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</si>
  <si>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</si>
  <si>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</si>
  <si>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</si>
  <si>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</si>
  <si>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</si>
  <si>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</si>
  <si>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</si>
  <si>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</si>
  <si>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</si>
  <si>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</si>
  <si>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</si>
  <si>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</si>
  <si>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</si>
  <si>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</si>
  <si>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</si>
  <si>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</si>
  <si>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</si>
  <si>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</si>
  <si>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</si>
  <si>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</si>
  <si>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</si>
  <si>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</si>
  <si>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</si>
  <si>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</si>
  <si>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</si>
  <si>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</si>
  <si>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</si>
  <si>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</si>
  <si>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</si>
  <si>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</si>
  <si>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</si>
  <si>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</si>
  <si>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</si>
  <si>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</si>
  <si>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</si>
  <si>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</si>
  <si>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</si>
  <si>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</si>
  <si>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</si>
  <si>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</si>
  <si>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</si>
  <si>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</si>
  <si>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</si>
  <si>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</si>
  <si>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</si>
  <si>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</si>
  <si>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</si>
  <si>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</si>
  <si>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</si>
  <si>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</si>
  <si>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</si>
  <si>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</si>
  <si>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</si>
  <si>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</si>
  <si>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</si>
  <si>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</si>
  <si>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</si>
  <si>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</si>
  <si>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</si>
  <si>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</si>
  <si>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</si>
  <si>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</si>
  <si>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</si>
  <si>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</si>
  <si>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</si>
  <si>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</si>
  <si>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</si>
  <si>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</si>
  <si>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</si>
  <si>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</si>
  <si>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</si>
  <si>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</si>
  <si>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</si>
  <si>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</si>
  <si>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</si>
  <si>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</si>
  <si>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</si>
  <si>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</si>
  <si>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</si>
  <si>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</si>
  <si>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</si>
  <si>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</si>
  <si>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</si>
  <si>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</si>
  <si>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</si>
  <si>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</si>
  <si>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</si>
  <si>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</si>
  <si>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</si>
  <si>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</si>
  <si>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</si>
  <si>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</si>
  <si>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</si>
  <si>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</si>
  <si>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</si>
  <si>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</si>
  <si>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</si>
  <si>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</si>
  <si>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</si>
  <si>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</si>
  <si>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</si>
  <si>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</si>
  <si>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</si>
  <si>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</si>
  <si>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</si>
  <si>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</si>
  <si>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</si>
  <si>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</si>
  <si>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</si>
  <si>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</si>
  <si>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</si>
  <si>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</si>
  <si>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</si>
  <si>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</si>
  <si>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</si>
  <si>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</si>
  <si>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</si>
  <si>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</si>
  <si>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</si>
  <si>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</si>
  <si>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</si>
  <si>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</si>
  <si>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</si>
  <si>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</si>
  <si>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</si>
  <si>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</si>
  <si>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</si>
  <si>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</si>
  <si>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</si>
  <si>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</si>
  <si>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</si>
  <si>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</si>
  <si>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</si>
  <si>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</si>
  <si>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</si>
  <si>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</si>
  <si>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</si>
  <si>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</si>
  <si>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</si>
  <si>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</si>
  <si>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</si>
  <si>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</si>
  <si>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</si>
  <si>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</si>
  <si>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</si>
  <si>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</si>
  <si>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</si>
  <si>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</si>
  <si>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</si>
  <si>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</si>
  <si>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</si>
  <si>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</si>
  <si>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</si>
  <si>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</si>
  <si>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</si>
  <si>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</si>
  <si>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</si>
  <si>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</si>
  <si>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</si>
  <si>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</si>
  <si>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</si>
  <si>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</si>
  <si>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</si>
  <si>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</si>
  <si>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</si>
  <si>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</si>
  <si>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</si>
  <si>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</si>
  <si>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</si>
  <si>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</si>
  <si>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</si>
  <si>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</si>
  <si>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</si>
  <si>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</si>
  <si>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</si>
  <si>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</si>
  <si>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</si>
  <si>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</si>
  <si>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</si>
  <si>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</si>
  <si>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</si>
  <si>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</si>
  <si>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</si>
  <si>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</si>
  <si>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</si>
  <si>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</si>
  <si>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</si>
  <si>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</si>
  <si>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</si>
  <si>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</si>
  <si>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</si>
  <si>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</si>
  <si>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</si>
  <si>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</si>
  <si>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</si>
  <si>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</si>
  <si>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</si>
  <si>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</si>
  <si>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</si>
  <si>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</si>
  <si>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</si>
  <si>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</si>
  <si>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</si>
  <si>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</si>
  <si>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</si>
  <si>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</si>
  <si>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</si>
  <si>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</si>
  <si>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</si>
  <si>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</si>
  <si>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</si>
  <si>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</si>
  <si>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</si>
  <si>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</si>
  <si>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</si>
  <si>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</si>
  <si>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</si>
  <si>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</si>
  <si>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</si>
  <si>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</si>
  <si>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</si>
  <si>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</si>
  <si>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</si>
  <si>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</si>
  <si>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</si>
  <si>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</si>
  <si>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</si>
  <si>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</si>
  <si>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</si>
  <si>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</si>
  <si>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</si>
  <si>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</si>
  <si>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</si>
  <si>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</si>
  <si>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</si>
  <si>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</si>
  <si>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</si>
  <si>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</si>
  <si>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</si>
  <si>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</si>
  <si>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</si>
  <si>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</si>
  <si>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</si>
  <si>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</si>
  <si>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</si>
  <si>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</si>
  <si>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</si>
  <si>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</si>
  <si>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</si>
  <si>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</si>
  <si>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</si>
  <si>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</si>
  <si>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</si>
  <si>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</si>
  <si>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</si>
  <si>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</si>
  <si>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</si>
  <si>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</si>
  <si>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</si>
  <si>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</si>
  <si>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</si>
  <si>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</si>
  <si>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</si>
  <si>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</si>
  <si>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</si>
  <si>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</si>
  <si>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</si>
  <si>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</si>
  <si>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</si>
  <si>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</si>
  <si>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</si>
  <si>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</si>
  <si>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</si>
  <si>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</si>
  <si>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</si>
  <si>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</si>
  <si>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</si>
  <si>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</si>
  <si>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</si>
  <si>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</si>
  <si>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</si>
  <si>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</si>
  <si>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</si>
  <si>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</si>
  <si>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</si>
  <si>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</si>
  <si>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</si>
  <si>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</si>
  <si>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</si>
  <si>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</si>
  <si>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</si>
  <si>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</si>
  <si>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</si>
  <si>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</si>
  <si>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</si>
  <si>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</si>
  <si>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</si>
  <si>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</si>
  <si>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</si>
  <si>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</si>
  <si>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</si>
  <si>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</si>
  <si>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</si>
  <si>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</si>
  <si>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</si>
  <si>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</si>
  <si>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</si>
  <si>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</si>
  <si>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</si>
  <si>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</si>
  <si>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</si>
  <si>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</si>
  <si>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</si>
  <si>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</si>
  <si>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</si>
  <si>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</si>
  <si>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</si>
  <si>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</si>
  <si>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</si>
  <si>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</si>
  <si>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</si>
  <si>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</si>
  <si>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</si>
  <si>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</si>
  <si>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</si>
  <si>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</si>
  <si>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</si>
  <si>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</si>
  <si>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</si>
  <si>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</si>
  <si>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</si>
  <si>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</si>
  <si>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</si>
  <si>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</si>
  <si>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</si>
  <si>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</si>
  <si>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</si>
  <si>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</si>
  <si>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</si>
  <si>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</si>
  <si>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</si>
  <si>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</si>
  <si>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</si>
  <si>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</si>
  <si>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</si>
  <si>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</si>
  <si>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</si>
  <si>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</si>
  <si>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</si>
  <si>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</si>
  <si>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</si>
  <si>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</si>
  <si>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</si>
  <si>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</si>
  <si>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</si>
  <si>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</si>
  <si>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</si>
  <si>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</si>
  <si>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</si>
  <si>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</si>
  <si>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</si>
  <si>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</si>
  <si>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</si>
  <si>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</si>
  <si>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</si>
  <si>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</si>
  <si>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</si>
  <si>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</si>
  <si>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</si>
  <si>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</si>
  <si>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</si>
  <si>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</si>
  <si>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</si>
  <si>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</si>
  <si>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</si>
  <si>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</si>
  <si>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</si>
  <si>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</si>
  <si>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</si>
  <si>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</si>
  <si>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</si>
  <si>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</si>
  <si>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</si>
  <si>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</si>
  <si>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</si>
  <si>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</si>
  <si>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</si>
  <si>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</si>
  <si>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</si>
  <si>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</si>
  <si>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</si>
  <si>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</si>
  <si>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</si>
  <si>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</si>
  <si>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</si>
  <si>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</si>
  <si>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</si>
  <si>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</si>
  <si>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</si>
  <si>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</si>
  <si>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</si>
  <si>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</si>
  <si>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</si>
  <si>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</si>
  <si>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</si>
  <si>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</si>
  <si>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</si>
  <si>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</si>
  <si>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</si>
  <si>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</si>
  <si>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</si>
  <si>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</si>
  <si>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</si>
  <si>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</si>
  <si>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</si>
  <si>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</si>
  <si>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</si>
  <si>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</si>
  <si>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</si>
  <si>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</si>
  <si>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</si>
  <si>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</si>
  <si>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</si>
  <si>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</si>
  <si>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</si>
  <si>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</si>
  <si>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</si>
  <si>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</si>
  <si>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</si>
  <si>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</si>
  <si>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</si>
  <si>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</si>
  <si>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</si>
  <si>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</si>
  <si>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</si>
  <si>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</si>
  <si>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</si>
  <si>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</si>
  <si>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</si>
  <si>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</si>
  <si>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</si>
  <si>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</si>
  <si>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</si>
  <si>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</si>
  <si>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</si>
  <si>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</si>
  <si>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</si>
  <si>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</si>
  <si>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</si>
  <si>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</si>
  <si>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</si>
  <si>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</si>
  <si>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</si>
  <si>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</si>
  <si>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</si>
  <si>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</si>
  <si>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</si>
  <si>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</si>
  <si>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</si>
  <si>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</si>
  <si>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</si>
  <si>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</si>
  <si>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</si>
  <si>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</si>
  <si>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</si>
  <si>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</si>
  <si>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</si>
  <si>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</si>
  <si>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</si>
  <si>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</si>
  <si>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</si>
  <si>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</si>
  <si>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</si>
  <si>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</si>
  <si>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</si>
  <si>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</si>
  <si>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</si>
  <si>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</si>
  <si>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</si>
  <si>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</si>
  <si>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</si>
  <si>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</si>
  <si>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</si>
  <si>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</si>
  <si>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</si>
  <si>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</si>
  <si>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</si>
  <si>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</si>
  <si>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</si>
  <si>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</si>
  <si>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</si>
  <si>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</si>
  <si>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</si>
  <si>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</si>
  <si>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</si>
  <si>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</si>
  <si>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</si>
  <si>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</si>
  <si>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</si>
  <si>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</si>
  <si>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</si>
  <si>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</si>
  <si>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</si>
  <si>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</si>
  <si>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</si>
  <si>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</si>
  <si>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</si>
  <si>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</si>
  <si>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</si>
  <si>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</si>
  <si>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</si>
  <si>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</si>
  <si>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</si>
  <si>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</si>
  <si>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</si>
  <si>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</si>
  <si>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</si>
  <si>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</si>
  <si>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</si>
  <si>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</si>
  <si>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</si>
  <si>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</si>
  <si>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</si>
  <si>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</si>
  <si>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</si>
  <si>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</si>
  <si>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</si>
  <si>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</si>
  <si>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</si>
  <si>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</si>
  <si>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</si>
  <si>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</si>
  <si>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</si>
  <si>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</si>
  <si>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</si>
  <si>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</si>
  <si>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</si>
  <si>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</si>
  <si>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</si>
  <si>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</si>
  <si>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</si>
  <si>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</si>
  <si>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</si>
  <si>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</si>
  <si>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</si>
  <si>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</si>
  <si>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</si>
  <si>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</si>
  <si>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</si>
  <si>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</si>
  <si>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</si>
  <si>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</si>
  <si>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</si>
  <si>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</si>
  <si>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</si>
  <si>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</si>
  <si>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</si>
  <si>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</si>
  <si>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</si>
  <si>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</si>
  <si>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</si>
  <si>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</si>
  <si>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</si>
  <si>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</si>
  <si>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</si>
  <si>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</si>
  <si>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</si>
  <si>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</si>
  <si>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</si>
  <si>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</si>
  <si>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</si>
  <si>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</si>
  <si>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</si>
  <si>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</si>
  <si>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</si>
  <si>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</si>
  <si>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</si>
  <si>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</si>
  <si>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</si>
  <si>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</si>
  <si>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</si>
  <si>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</si>
  <si>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</si>
  <si>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</si>
  <si>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</si>
  <si>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</si>
  <si>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</si>
  <si>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</si>
  <si>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</si>
  <si>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</si>
  <si>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</si>
  <si>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</si>
  <si>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</si>
  <si>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</si>
  <si>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</si>
  <si>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</si>
  <si>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</si>
  <si>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</si>
  <si>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</si>
  <si>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</si>
  <si>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</si>
  <si>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</si>
  <si>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</si>
  <si>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</si>
  <si>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</si>
  <si>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</si>
  <si>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</si>
  <si>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</si>
  <si>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</si>
  <si>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</si>
  <si>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</si>
  <si>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</si>
  <si>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</si>
  <si>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</si>
  <si>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</si>
  <si>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</si>
  <si>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</si>
  <si>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</si>
  <si>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</si>
  <si>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</si>
  <si>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</si>
  <si>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</si>
  <si>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</si>
  <si>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</si>
  <si>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</si>
  <si>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</si>
  <si>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</si>
  <si>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</si>
  <si>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</si>
  <si>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</si>
  <si>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</si>
  <si>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</si>
  <si>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</si>
  <si>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</si>
  <si>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</si>
  <si>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</si>
  <si>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</si>
  <si>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</si>
  <si>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</si>
  <si>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</si>
  <si>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</si>
  <si>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</si>
  <si>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</si>
  <si>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</si>
  <si>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</si>
  <si>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</si>
  <si>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</si>
  <si>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</si>
  <si>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</si>
  <si>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</si>
  <si>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</si>
  <si>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</si>
  <si>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</si>
  <si>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</si>
  <si>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</si>
  <si>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</si>
  <si>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</si>
  <si>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</si>
  <si>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</si>
  <si>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</si>
  <si>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</si>
  <si>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</si>
  <si>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</si>
  <si>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</si>
  <si>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</si>
  <si>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</si>
  <si>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</si>
  <si>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</si>
  <si>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</si>
  <si>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</si>
  <si>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</si>
  <si>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</si>
  <si>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</si>
  <si>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</si>
  <si>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</si>
  <si>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</si>
  <si>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</si>
  <si>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</si>
  <si>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</si>
  <si>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</si>
  <si>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</si>
  <si>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</si>
  <si>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</si>
  <si>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</si>
  <si>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</si>
  <si>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</si>
  <si>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</si>
  <si>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</si>
  <si>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</si>
  <si>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</si>
  <si>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</si>
  <si>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</si>
  <si>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</si>
  <si>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</si>
  <si>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</si>
  <si>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</si>
  <si>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</si>
  <si>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</si>
  <si>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</si>
  <si>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</si>
  <si>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</si>
  <si>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</si>
  <si>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</si>
  <si>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</si>
  <si>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</si>
  <si>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</si>
  <si>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</si>
  <si>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</si>
  <si>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</si>
  <si>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</si>
  <si>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</si>
  <si>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</si>
  <si>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</si>
  <si>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</si>
  <si>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</si>
  <si>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</si>
  <si>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</si>
  <si>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</si>
  <si>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</si>
  <si>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</si>
  <si>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</si>
  <si>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</si>
  <si>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</si>
  <si>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</si>
  <si>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</si>
  <si>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</si>
  <si>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</si>
  <si>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</si>
  <si>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</si>
  <si>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</si>
  <si>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</si>
  <si>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</si>
  <si>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</si>
  <si>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</si>
  <si>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</si>
  <si>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</si>
  <si>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</si>
  <si>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</si>
  <si>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</si>
  <si>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</si>
  <si>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</si>
  <si>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</si>
  <si>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</si>
  <si>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</si>
  <si>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</si>
  <si>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</si>
  <si>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</si>
  <si>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</si>
  <si>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</si>
  <si>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</si>
  <si>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</si>
  <si>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</si>
  <si>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</si>
  <si>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</si>
  <si>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</si>
  <si>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</si>
  <si>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</si>
  <si>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</si>
  <si>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</si>
  <si>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</si>
  <si>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</si>
  <si>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</si>
  <si>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</si>
  <si>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</si>
  <si>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</si>
  <si>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</si>
  <si>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</si>
  <si>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</si>
  <si>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</si>
  <si>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</si>
  <si>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</si>
  <si>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</si>
  <si>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</si>
  <si>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</si>
  <si>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</si>
  <si>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</si>
  <si>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</si>
  <si>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</si>
  <si>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</si>
  <si>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</si>
  <si>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</si>
  <si>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</si>
  <si>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</si>
  <si>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</si>
  <si>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</si>
  <si>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</si>
  <si>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</si>
  <si>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</si>
  <si>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</si>
  <si>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</si>
  <si>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</si>
  <si>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</si>
  <si>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</si>
  <si>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</si>
  <si>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</si>
  <si>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</si>
  <si>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</si>
  <si>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</si>
  <si>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</si>
  <si>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</si>
  <si>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</si>
  <si>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</si>
  <si>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</si>
  <si>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</si>
  <si>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</si>
  <si>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</si>
  <si>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</si>
  <si>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</si>
  <si>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</si>
  <si>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</si>
  <si>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</si>
  <si>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</si>
  <si>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</si>
  <si>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</si>
  <si>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</si>
  <si>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</si>
  <si>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</si>
  <si>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</si>
  <si>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</si>
  <si>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</si>
  <si>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</si>
  <si>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</si>
  <si>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</si>
  <si>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</si>
  <si>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</si>
  <si>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</si>
  <si>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</si>
  <si>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</si>
  <si>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</si>
  <si>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</si>
  <si>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</si>
  <si>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</si>
  <si>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</si>
  <si>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</si>
  <si>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</si>
  <si>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</si>
  <si>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</si>
  <si>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</si>
  <si>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</si>
  <si>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</si>
  <si>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</si>
  <si>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</si>
  <si>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</si>
  <si>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</si>
  <si>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</si>
  <si>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</si>
  <si>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</si>
  <si>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</si>
  <si>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</si>
  <si>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</si>
  <si>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</si>
  <si>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</si>
  <si>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</si>
  <si>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</si>
  <si>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</si>
  <si>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</si>
  <si>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</si>
  <si>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</si>
  <si>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</si>
  <si>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</si>
  <si>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</si>
  <si>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</si>
  <si>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</si>
  <si>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</si>
  <si>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</si>
  <si>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</si>
  <si>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</si>
  <si>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</si>
  <si>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</si>
  <si>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</si>
  <si>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</si>
  <si>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</si>
  <si>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</si>
  <si>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</si>
  <si>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</si>
  <si>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</si>
  <si>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</si>
  <si>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</si>
  <si>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</si>
  <si>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</si>
  <si>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</si>
  <si>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</si>
  <si>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</si>
  <si>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</si>
  <si>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</si>
  <si>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</si>
  <si>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</si>
  <si>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</si>
  <si>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</si>
  <si>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</si>
  <si>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</si>
  <si>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</si>
  <si>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</si>
  <si>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</si>
  <si>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</si>
  <si>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</si>
  <si>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</si>
  <si>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</si>
  <si>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</si>
  <si>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</si>
  <si>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</si>
  <si>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</si>
  <si>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</si>
  <si>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</si>
  <si>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</si>
  <si>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</si>
  <si>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</si>
  <si>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</si>
  <si>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</si>
  <si>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</si>
  <si>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</si>
  <si>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</si>
  <si>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</si>
  <si>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</si>
  <si>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</si>
  <si>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</si>
  <si>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</si>
  <si>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</si>
  <si>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</si>
  <si>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</si>
  <si>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</si>
  <si>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</si>
  <si>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</si>
  <si>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</si>
  <si>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</si>
  <si>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</si>
  <si>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</si>
  <si>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</si>
  <si>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</si>
  <si>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</si>
  <si>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</si>
  <si>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</si>
  <si>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</si>
  <si>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</si>
  <si>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</si>
  <si>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</si>
  <si>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</si>
  <si>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</si>
  <si>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</si>
  <si>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</si>
  <si>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</si>
  <si>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</si>
  <si>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</si>
  <si>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</si>
  <si>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</si>
  <si>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</si>
  <si>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</si>
  <si>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</si>
  <si>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</si>
  <si>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</si>
  <si>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</si>
  <si>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</si>
  <si>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</si>
  <si>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</si>
  <si>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</si>
  <si>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</si>
  <si>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</si>
  <si>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</si>
  <si>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</si>
  <si>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</si>
  <si>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</si>
  <si>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</si>
  <si>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</si>
  <si>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</si>
  <si>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</si>
  <si>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</si>
  <si>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</si>
  <si>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</si>
  <si>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</si>
  <si>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</si>
  <si>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</si>
  <si>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</si>
  <si>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</si>
  <si>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</si>
  <si>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</si>
  <si>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</si>
  <si>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</si>
  <si>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</si>
  <si>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</si>
  <si>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</si>
  <si>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</si>
  <si>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</si>
  <si>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</si>
  <si>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</si>
  <si>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</si>
  <si>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</si>
  <si>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</si>
  <si>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</si>
  <si>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</si>
  <si>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</si>
  <si>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</si>
  <si>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</si>
  <si>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</si>
  <si>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</si>
  <si>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</si>
  <si>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</si>
  <si>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</si>
  <si>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</si>
  <si>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</si>
  <si>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</si>
  <si>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</si>
  <si>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</si>
  <si>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</si>
  <si>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</si>
  <si>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</si>
  <si>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</si>
  <si>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</si>
  <si>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</si>
  <si>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</si>
  <si>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</si>
  <si>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</si>
  <si>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</si>
  <si>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</si>
  <si>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</si>
  <si>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</si>
  <si>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</si>
  <si>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</si>
  <si>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</si>
  <si>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</si>
  <si>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</si>
  <si>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</si>
  <si>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</si>
  <si>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</si>
  <si>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</si>
  <si>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</si>
  <si>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</si>
  <si>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</si>
  <si>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</si>
  <si>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</si>
  <si>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</si>
  <si>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</si>
  <si>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</si>
  <si>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</si>
  <si>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</si>
  <si>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</si>
  <si>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</si>
  <si>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</si>
  <si>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</si>
  <si>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</si>
  <si>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</si>
  <si>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</si>
  <si>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</si>
  <si>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</si>
  <si>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</si>
  <si>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</si>
  <si>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</si>
  <si>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</si>
  <si>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</si>
  <si>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</si>
  <si>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</si>
  <si>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</si>
  <si>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</si>
  <si>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</si>
  <si>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</si>
  <si>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</si>
  <si>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</si>
  <si>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</si>
  <si>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</si>
  <si>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</si>
  <si>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</si>
  <si>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</si>
  <si>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</si>
  <si>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</si>
  <si>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</si>
  <si>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</si>
  <si>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</si>
  <si>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</si>
  <si>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</si>
  <si>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</si>
  <si>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</si>
  <si>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</si>
  <si>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</si>
  <si>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</si>
  <si>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</si>
  <si>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</si>
  <si>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</si>
  <si>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</si>
  <si>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</si>
  <si>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</si>
  <si>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</si>
  <si>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</si>
  <si>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</si>
  <si>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</si>
  <si>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</si>
  <si>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</si>
  <si>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</si>
  <si>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</si>
  <si>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</si>
  <si>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</si>
  <si>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</si>
  <si>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</si>
  <si>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</si>
  <si>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</si>
  <si>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</si>
  <si>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</si>
  <si>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</si>
  <si>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</si>
  <si>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</si>
  <si>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</si>
  <si>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</si>
  <si>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</si>
  <si>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</si>
  <si>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</si>
  <si>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</si>
  <si>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</si>
  <si>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</si>
  <si>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</si>
  <si>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</si>
  <si>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</si>
  <si>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</si>
  <si>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</si>
  <si>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</si>
  <si>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</si>
  <si>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</si>
  <si>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</si>
  <si>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</si>
  <si>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</si>
  <si>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</si>
  <si>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</si>
  <si>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</si>
  <si>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</si>
  <si>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</si>
  <si>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</si>
  <si>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</si>
  <si>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</si>
  <si>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</si>
  <si>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</si>
  <si>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</si>
  <si>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</si>
  <si>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</si>
  <si>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</si>
  <si>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</si>
  <si>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</si>
  <si>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</si>
  <si>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</si>
  <si>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</si>
  <si>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</si>
  <si>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</si>
  <si>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</si>
  <si>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</si>
  <si>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</si>
  <si>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</si>
  <si>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</si>
  <si>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</si>
  <si>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</si>
  <si>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</si>
  <si>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</si>
  <si>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</si>
  <si>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</si>
  <si>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</si>
  <si>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</si>
  <si>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</si>
  <si>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</si>
  <si>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</si>
  <si>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</si>
  <si>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</si>
  <si>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</si>
  <si>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</si>
  <si>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</si>
  <si>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</si>
  <si>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</si>
  <si>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</si>
  <si>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</si>
  <si>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</si>
  <si>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</si>
  <si>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</si>
  <si>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</si>
  <si>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</si>
  <si>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</si>
  <si>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</si>
  <si>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</si>
  <si>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</si>
  <si>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</si>
  <si>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</si>
  <si>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</si>
  <si>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</si>
  <si>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</si>
  <si>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</si>
  <si>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</si>
  <si>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</si>
  <si>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</si>
  <si>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</si>
  <si>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</si>
  <si>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</si>
  <si>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</si>
  <si>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</si>
  <si>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</si>
  <si>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</si>
  <si>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</si>
  <si>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</si>
  <si>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</si>
  <si>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</si>
  <si>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</si>
  <si>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</si>
  <si>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</si>
  <si>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</si>
  <si>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</si>
  <si>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</si>
  <si>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</si>
  <si>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</si>
  <si>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</si>
  <si>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</si>
  <si>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</si>
  <si>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</si>
  <si>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</si>
  <si>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</si>
  <si>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</si>
  <si>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</si>
  <si>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</si>
  <si>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</si>
  <si>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</si>
  <si>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</si>
  <si>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</si>
  <si>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</si>
  <si>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</si>
  <si>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</si>
  <si>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</si>
  <si>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</si>
  <si>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</si>
  <si>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</si>
  <si>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</si>
  <si>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</si>
  <si>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</si>
  <si>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</si>
  <si>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</si>
  <si>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</si>
  <si>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</si>
  <si>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</si>
  <si>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</si>
  <si>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</si>
  <si>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</si>
  <si>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</si>
  <si>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</si>
  <si>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</si>
  <si>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</si>
  <si>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</si>
  <si>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</si>
  <si>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</si>
  <si>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</si>
  <si>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</si>
  <si>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</si>
  <si>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</si>
  <si>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</si>
  <si>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</si>
  <si>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</si>
  <si>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</si>
  <si>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</si>
  <si>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</si>
  <si>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</si>
  <si>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</si>
  <si>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</si>
  <si>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</si>
  <si>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</si>
  <si>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</si>
  <si>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</si>
  <si>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</si>
  <si>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</si>
  <si>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</si>
  <si>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</si>
  <si>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</si>
  <si>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</si>
  <si>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</si>
  <si>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</si>
  <si>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</si>
  <si>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</si>
  <si>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</si>
  <si>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</si>
  <si>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</si>
  <si>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</si>
  <si>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</si>
  <si>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</si>
  <si>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</si>
  <si>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</si>
  <si>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</si>
  <si>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</si>
  <si>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</si>
  <si>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</si>
  <si>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</si>
  <si>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</si>
  <si>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</si>
  <si>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</si>
  <si>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</si>
  <si>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</si>
  <si>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</si>
  <si>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</si>
  <si>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</si>
  <si>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</si>
  <si>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</si>
  <si>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</si>
  <si>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</si>
  <si>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</si>
  <si>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</si>
  <si>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</si>
  <si>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</si>
  <si>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</si>
  <si>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</si>
  <si>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</si>
  <si>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</si>
  <si>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</si>
  <si>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</si>
  <si>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</si>
  <si>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</si>
  <si>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</si>
  <si>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</si>
  <si>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</si>
  <si>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</si>
  <si>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</si>
  <si>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</si>
  <si>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</si>
  <si>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</si>
  <si>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</si>
  <si>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</si>
  <si>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</si>
  <si>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</si>
  <si>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</si>
  <si>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</si>
  <si>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</si>
  <si>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</si>
  <si>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</si>
  <si>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</si>
  <si>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</si>
  <si>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</si>
  <si>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</si>
  <si>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</si>
  <si>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</si>
  <si>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</si>
  <si>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</si>
  <si>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</si>
  <si>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</si>
  <si>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</si>
  <si>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</si>
  <si>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</si>
  <si>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</si>
  <si>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</si>
  <si>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</si>
  <si>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</si>
  <si>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</si>
  <si>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</si>
  <si>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</si>
  <si>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</si>
  <si>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</si>
  <si>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</si>
  <si>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</si>
  <si>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</si>
  <si>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</si>
  <si>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</si>
  <si>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</si>
  <si>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</si>
  <si>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</si>
  <si>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</si>
  <si>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</si>
  <si>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</si>
  <si>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</si>
  <si>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</si>
  <si>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</si>
  <si>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</si>
  <si>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</si>
  <si>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</si>
  <si>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</si>
  <si>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</si>
  <si>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</si>
  <si>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</si>
  <si>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</si>
  <si>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</si>
  <si>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</si>
  <si>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</si>
  <si>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</si>
  <si>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</si>
  <si>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</si>
  <si>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</si>
  <si>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</si>
  <si>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</si>
  <si>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</si>
  <si>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</si>
  <si>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</si>
  <si>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</si>
  <si>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</si>
  <si>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</si>
  <si>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</si>
  <si>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</si>
  <si>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</si>
  <si>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</si>
  <si>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</si>
  <si>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</si>
  <si>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</si>
  <si>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</si>
  <si>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</si>
  <si>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</si>
  <si>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</si>
  <si>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</si>
  <si>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</si>
  <si>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</si>
  <si>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</si>
  <si>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</si>
  <si>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</si>
  <si>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</si>
  <si>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</si>
  <si>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</si>
  <si>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</si>
  <si>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</si>
  <si>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</si>
  <si>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</si>
  <si>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</si>
  <si>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</si>
  <si>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</si>
  <si>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</si>
  <si>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</si>
  <si>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</si>
  <si>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</si>
  <si>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</si>
  <si>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</si>
  <si>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</si>
  <si>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</si>
  <si>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</si>
  <si>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</si>
  <si>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</si>
  <si>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</si>
  <si>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</si>
  <si>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</si>
  <si>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</si>
  <si>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</si>
  <si>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</si>
  <si>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</si>
  <si>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</si>
  <si>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</si>
  <si>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</si>
  <si>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</si>
  <si>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</si>
  <si>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</si>
  <si>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</si>
  <si>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</si>
  <si>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</si>
  <si>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</si>
  <si>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</si>
  <si>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</si>
  <si>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</si>
  <si>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</si>
  <si>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</si>
  <si>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</si>
  <si>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</si>
  <si>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</si>
  <si>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</si>
  <si>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</si>
  <si>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</si>
  <si>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</si>
  <si>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</si>
  <si>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</si>
  <si>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</si>
  <si>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</si>
  <si>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</si>
  <si>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</si>
  <si>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</si>
  <si>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</si>
  <si>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</si>
  <si>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</si>
  <si>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</si>
  <si>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</si>
  <si>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</si>
  <si>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</si>
  <si>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</si>
  <si>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</si>
  <si>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</si>
  <si>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</si>
  <si>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</si>
  <si>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</si>
  <si>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</si>
  <si>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</si>
  <si>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</si>
  <si>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</si>
  <si>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</si>
  <si>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</si>
  <si>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</si>
  <si>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</si>
  <si>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</si>
  <si>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</si>
  <si>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</si>
  <si>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</si>
  <si>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</si>
  <si>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</si>
  <si>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</si>
  <si>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</si>
  <si>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</si>
  <si>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</si>
  <si>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</si>
  <si>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</si>
  <si>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</si>
  <si>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</si>
  <si>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</si>
  <si>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</si>
  <si>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</si>
  <si>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</si>
  <si>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</si>
  <si>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</si>
  <si>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</si>
  <si>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</si>
  <si>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</si>
  <si>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</si>
  <si>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</si>
  <si>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</si>
  <si>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</si>
  <si>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</si>
  <si>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</si>
  <si>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</si>
  <si>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</si>
  <si>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</si>
  <si>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</si>
  <si>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</si>
  <si>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</si>
  <si>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</si>
  <si>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</si>
  <si>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</si>
  <si>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</si>
  <si>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</si>
  <si>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</si>
  <si>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</si>
  <si>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</si>
  <si>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</si>
  <si>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</si>
  <si>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</si>
  <si>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</si>
  <si>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</si>
  <si>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</si>
  <si>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</si>
  <si>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</si>
  <si>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</si>
  <si>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</si>
  <si>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</si>
  <si>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</si>
  <si>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</si>
  <si>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</si>
  <si>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</si>
  <si>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</si>
  <si>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</si>
  <si>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</si>
  <si>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</si>
  <si>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</si>
  <si>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</si>
  <si>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</si>
  <si>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</si>
  <si>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</si>
  <si>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</si>
  <si>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</si>
  <si>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</si>
  <si>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</si>
  <si>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</si>
  <si>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</si>
  <si>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</si>
  <si>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</si>
  <si>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</si>
  <si>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</si>
  <si>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</si>
  <si>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</si>
  <si>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</si>
  <si>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</si>
  <si>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</si>
  <si>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</si>
  <si>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</si>
  <si>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</si>
  <si>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</si>
  <si>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</si>
  <si>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</si>
  <si>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</si>
  <si>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</si>
  <si>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</si>
  <si>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</si>
  <si>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</si>
  <si>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</si>
  <si>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</si>
  <si>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</si>
  <si>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</si>
  <si>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</si>
  <si>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</si>
  <si>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</si>
  <si>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</si>
  <si>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</si>
  <si>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</si>
  <si>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</si>
  <si>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</si>
  <si>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</si>
  <si>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</si>
  <si>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</si>
  <si>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</si>
  <si>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</si>
  <si>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</si>
  <si>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</si>
  <si>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</si>
  <si>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</si>
  <si>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</si>
  <si>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</si>
  <si>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</si>
  <si>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</si>
  <si>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</si>
  <si>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</si>
  <si>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</si>
  <si>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</si>
  <si>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</si>
  <si>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</si>
  <si>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</si>
  <si>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</si>
  <si>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</si>
  <si>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</si>
  <si>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</si>
  <si>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</si>
  <si>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</si>
  <si>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</si>
  <si>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</si>
  <si>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</si>
  <si>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</si>
  <si>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</si>
  <si>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</si>
  <si>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</si>
  <si>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</si>
  <si>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</si>
  <si>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</si>
  <si>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</si>
  <si>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</si>
  <si>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</si>
  <si>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</si>
  <si>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</si>
  <si>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</si>
  <si>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</si>
  <si>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</si>
  <si>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</si>
  <si>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</si>
  <si>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</si>
  <si>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</si>
  <si>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</si>
  <si>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</si>
  <si>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</si>
  <si>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</si>
  <si>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</si>
  <si>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</si>
  <si>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</si>
  <si>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</si>
  <si>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</si>
  <si>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</si>
  <si>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</si>
  <si>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</si>
  <si>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</si>
  <si>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</si>
  <si>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</si>
  <si>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</si>
  <si>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</si>
  <si>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</si>
  <si>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</si>
  <si>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</si>
  <si>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</si>
  <si>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</si>
  <si>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</si>
  <si>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</si>
  <si>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</si>
  <si>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</si>
  <si>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</si>
  <si>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</si>
  <si>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</si>
  <si>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</si>
  <si>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</si>
  <si>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</si>
  <si>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</si>
  <si>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</si>
  <si>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</si>
  <si>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</si>
  <si>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</si>
  <si>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</si>
  <si>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</si>
  <si>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</si>
  <si>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</si>
  <si>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</si>
  <si>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</si>
  <si>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</si>
  <si>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</si>
  <si>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</si>
  <si>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</si>
  <si>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</si>
  <si>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</si>
  <si>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</si>
  <si>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</si>
  <si>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</si>
  <si>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</si>
  <si>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</si>
  <si>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</si>
  <si>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</si>
  <si>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</si>
  <si>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</si>
  <si>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</si>
  <si>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</si>
  <si>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</si>
  <si>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</si>
  <si>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</si>
  <si>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</si>
  <si>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</si>
  <si>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</si>
  <si>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</si>
  <si>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</si>
  <si>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</si>
  <si>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</si>
  <si>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</si>
  <si>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</si>
  <si>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</si>
  <si>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</si>
  <si>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</si>
  <si>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</si>
  <si>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</si>
  <si>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</si>
  <si>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</si>
  <si>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</si>
  <si>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</si>
  <si>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</si>
  <si>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</si>
  <si>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</si>
  <si>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</si>
  <si>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</si>
  <si>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</si>
  <si>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</si>
  <si>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</si>
  <si>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</si>
  <si>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</si>
  <si>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</si>
  <si>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</si>
  <si>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</si>
  <si>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</si>
  <si>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</si>
  <si>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</si>
  <si>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</si>
  <si>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</si>
  <si>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</si>
  <si>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</si>
  <si>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</si>
  <si>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</si>
  <si>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</si>
  <si>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</si>
  <si>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</si>
  <si>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</si>
  <si>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</si>
  <si>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</si>
  <si>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</si>
  <si>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</si>
  <si>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</si>
  <si>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</si>
  <si>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</si>
  <si>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</si>
  <si>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</si>
  <si>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</si>
  <si>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</si>
  <si>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</si>
  <si>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</si>
  <si>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</si>
  <si>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</si>
  <si>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</si>
  <si>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</si>
  <si>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</si>
  <si>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</si>
  <si>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</si>
  <si>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</si>
  <si>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</si>
  <si>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</si>
  <si>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</si>
  <si>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</si>
  <si>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</si>
  <si>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</si>
  <si>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</si>
  <si>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</si>
  <si>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</si>
  <si>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</si>
  <si>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</si>
  <si>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</si>
  <si>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</si>
  <si>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</si>
  <si>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</si>
  <si>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</si>
  <si>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</si>
  <si>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</si>
  <si>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</si>
  <si>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</si>
  <si>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</si>
  <si>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</si>
  <si>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</si>
  <si>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</si>
  <si>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</si>
  <si>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</si>
  <si>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</si>
  <si>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</si>
  <si>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</si>
  <si>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</si>
  <si>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</si>
  <si>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</si>
  <si>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</si>
  <si>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</si>
  <si>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</si>
  <si>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</si>
  <si>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</si>
  <si>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</si>
  <si>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</si>
  <si>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</si>
  <si>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</si>
  <si>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</si>
  <si>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</si>
  <si>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</si>
  <si>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</si>
  <si>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</si>
  <si>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</si>
  <si>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</si>
  <si>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</si>
  <si>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</si>
  <si>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</si>
  <si>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</si>
  <si>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</si>
  <si>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</si>
  <si>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</si>
  <si>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</si>
  <si>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</si>
  <si>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</si>
  <si>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</si>
  <si>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</si>
  <si>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</si>
  <si>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</si>
  <si>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</si>
  <si>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</si>
  <si>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</si>
  <si>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</si>
  <si>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</si>
  <si>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</si>
  <si>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</si>
  <si>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</si>
  <si>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</si>
  <si>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</si>
  <si>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</si>
  <si>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</si>
  <si>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</si>
  <si>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</si>
  <si>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</si>
  <si>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</si>
  <si>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</si>
  <si>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</si>
  <si>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</si>
  <si>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</si>
  <si>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</si>
  <si>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</si>
  <si>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</si>
  <si>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</si>
  <si>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</si>
  <si>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</si>
  <si>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</si>
  <si>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</si>
  <si>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</si>
  <si>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</si>
  <si>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</si>
  <si>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</si>
  <si>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</si>
  <si>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</si>
  <si>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</si>
  <si>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</si>
  <si>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</si>
  <si>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</si>
  <si>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</si>
  <si>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</si>
  <si>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</si>
  <si>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</si>
  <si>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</si>
  <si>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</si>
  <si>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</si>
  <si>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</si>
  <si>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</si>
  <si>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</si>
  <si>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</si>
  <si>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</si>
  <si>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</si>
  <si>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</si>
  <si>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</si>
  <si>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</si>
  <si>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</si>
  <si>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</si>
  <si>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</si>
  <si>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</si>
  <si>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</si>
  <si>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</si>
  <si>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</si>
  <si>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</si>
  <si>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</si>
  <si>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</si>
  <si>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</si>
  <si>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</si>
  <si>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</si>
  <si>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</si>
  <si>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</si>
  <si>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</si>
  <si>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</si>
  <si>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</si>
  <si>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</si>
  <si>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</si>
  <si>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</si>
  <si>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</si>
  <si>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</si>
  <si>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</si>
  <si>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</si>
  <si>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</si>
  <si>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</si>
  <si>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</si>
  <si>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</si>
  <si>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</si>
  <si>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</si>
  <si>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</si>
  <si>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</si>
  <si>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</si>
  <si>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</si>
  <si>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</si>
  <si>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</si>
  <si>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</si>
  <si>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</si>
  <si>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</si>
  <si>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</si>
  <si>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</si>
  <si>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</si>
  <si>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</si>
  <si>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</si>
  <si>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</si>
  <si>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</si>
  <si>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</si>
  <si>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</si>
  <si>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</si>
  <si>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</si>
  <si>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</si>
  <si>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</si>
  <si>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</si>
  <si>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</si>
  <si>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</si>
  <si>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</si>
  <si>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</si>
  <si>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</si>
  <si>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</si>
  <si>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</si>
  <si>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</si>
  <si>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</si>
  <si>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</si>
  <si>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</si>
  <si>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</si>
  <si>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</si>
  <si>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</si>
  <si>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</si>
  <si>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</si>
  <si>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</si>
  <si>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</si>
  <si>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</si>
  <si>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</si>
  <si>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</si>
  <si>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</si>
  <si>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</si>
  <si>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</si>
  <si>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</si>
  <si>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</si>
  <si>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</si>
  <si>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</si>
  <si>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</si>
  <si>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</si>
  <si>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</si>
  <si>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</si>
  <si>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</si>
  <si>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</si>
  <si>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</si>
  <si>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</si>
  <si>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</si>
  <si>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</si>
  <si>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</si>
  <si>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</si>
  <si>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</si>
  <si>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</si>
  <si>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</si>
  <si>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</si>
  <si>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</si>
  <si>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</si>
  <si>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</si>
  <si>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</si>
  <si>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</si>
  <si>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</si>
  <si>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</si>
  <si>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</si>
  <si>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</si>
  <si>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</si>
  <si>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</si>
  <si>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</si>
  <si>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</si>
  <si>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</si>
  <si>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</si>
  <si>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</si>
  <si>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</si>
  <si>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</si>
  <si>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</si>
  <si>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</si>
  <si>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</si>
  <si>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</si>
  <si>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</si>
  <si>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</si>
  <si>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</si>
  <si>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</si>
  <si>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</si>
  <si>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</si>
  <si>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</si>
  <si>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</si>
  <si>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</si>
  <si>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</si>
  <si>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</si>
  <si>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</si>
  <si>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</si>
  <si>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</si>
  <si>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</si>
  <si>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</si>
  <si>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</si>
  <si>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</si>
  <si>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</si>
  <si>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</si>
  <si>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</si>
  <si>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</si>
  <si>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</si>
  <si>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</si>
  <si>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</si>
  <si>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</si>
  <si>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</si>
  <si>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</si>
  <si>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</si>
  <si>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</si>
  <si>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</si>
  <si>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</si>
  <si>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</si>
  <si>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</si>
  <si>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</si>
  <si>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</si>
  <si>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</si>
  <si>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</si>
  <si>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</si>
  <si>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</si>
  <si>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</si>
  <si>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</si>
  <si>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</si>
  <si>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</si>
  <si>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</si>
  <si>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</si>
  <si>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</si>
  <si>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</si>
  <si>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</si>
  <si>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</si>
  <si>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</si>
  <si>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</si>
  <si>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</si>
  <si>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</si>
  <si>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</si>
  <si>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</si>
  <si>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</si>
  <si>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</si>
  <si>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</si>
  <si>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</si>
  <si>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</si>
  <si>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</si>
  <si>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</si>
  <si>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</si>
  <si>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</si>
  <si>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</si>
  <si>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</si>
  <si>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</si>
  <si>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</si>
  <si>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</si>
  <si>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</si>
  <si>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</si>
  <si>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</si>
  <si>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</si>
  <si>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</si>
  <si>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</si>
  <si>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</si>
  <si>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</si>
  <si>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</si>
  <si>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</si>
  <si>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</si>
  <si>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</si>
  <si>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</si>
  <si>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</si>
  <si>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</si>
  <si>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</si>
  <si>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</si>
  <si>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</si>
  <si>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</si>
  <si>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</si>
  <si>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</si>
  <si>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</si>
  <si>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</si>
  <si>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</si>
  <si>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</si>
  <si>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</si>
  <si>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</si>
  <si>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</si>
  <si>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</si>
  <si>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</si>
  <si>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</si>
  <si>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</si>
  <si>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</si>
  <si>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</si>
  <si>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</si>
  <si>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</si>
  <si>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</si>
  <si>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</si>
  <si>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</si>
  <si>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</si>
  <si>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</si>
  <si>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</si>
  <si>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</si>
  <si>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</si>
  <si>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</si>
  <si>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</si>
  <si>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</si>
  <si>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</si>
  <si>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</si>
  <si>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</si>
  <si>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</si>
  <si>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</si>
  <si>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</si>
  <si>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</si>
  <si>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</si>
  <si>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</si>
  <si>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</si>
  <si>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</si>
  <si>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</si>
  <si>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</si>
  <si>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</si>
  <si>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</si>
  <si>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</si>
  <si>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</si>
  <si>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</si>
  <si>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</si>
  <si>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</si>
  <si>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</si>
  <si>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</si>
  <si>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</si>
  <si>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</si>
  <si>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</si>
  <si>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</si>
  <si>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</si>
  <si>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</si>
  <si>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</si>
  <si>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</si>
  <si>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</si>
  <si>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</si>
  <si>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</si>
  <si>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</si>
  <si>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</si>
  <si>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</si>
  <si>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</si>
  <si>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</si>
  <si>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</si>
  <si>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</si>
  <si>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</si>
  <si>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</si>
  <si>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</si>
  <si>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</si>
  <si>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</si>
  <si>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</si>
  <si>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</si>
  <si>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</si>
  <si>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</si>
  <si>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</si>
  <si>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</si>
  <si>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</si>
  <si>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</si>
  <si>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</si>
  <si>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</si>
  <si>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</si>
  <si>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</si>
  <si>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</si>
  <si>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</si>
  <si>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</si>
  <si>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</si>
  <si>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</si>
  <si>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</si>
  <si>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</si>
  <si>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</si>
  <si>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</si>
  <si>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</si>
  <si>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</si>
  <si>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</si>
  <si>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</si>
  <si>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</si>
  <si>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</si>
  <si>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</si>
  <si>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</si>
  <si>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</si>
  <si>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</si>
  <si>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</si>
  <si>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</si>
  <si>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</si>
  <si>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</si>
  <si>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</si>
  <si>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</si>
  <si>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</si>
  <si>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</si>
  <si>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</si>
  <si>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</si>
  <si>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</si>
  <si>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</si>
  <si>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</si>
  <si>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</si>
  <si>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</si>
  <si>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</si>
  <si>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</si>
  <si>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</si>
  <si>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</si>
  <si>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</si>
  <si>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</si>
  <si>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</si>
  <si>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</si>
  <si>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</si>
  <si>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</si>
  <si>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</si>
  <si>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</si>
  <si>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</si>
  <si>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</si>
  <si>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</si>
  <si>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</si>
  <si>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</si>
  <si>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</si>
  <si>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</si>
  <si>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</si>
  <si>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</si>
  <si>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</si>
  <si>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</si>
  <si>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</si>
  <si>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</si>
  <si>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</si>
  <si>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</si>
  <si>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</si>
  <si>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</si>
  <si>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</si>
  <si>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</si>
  <si>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</si>
  <si>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</si>
  <si>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</si>
  <si>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</si>
  <si>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</si>
  <si>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</si>
  <si>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</si>
  <si>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</si>
  <si>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</si>
  <si>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</si>
  <si>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</si>
  <si>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</si>
  <si>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</si>
  <si>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</si>
  <si>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</si>
  <si>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</si>
  <si>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</si>
  <si>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</si>
  <si>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</si>
  <si>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</si>
  <si>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</si>
  <si>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</si>
  <si>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</si>
  <si>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</si>
  <si>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</si>
  <si>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</si>
  <si>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</si>
  <si>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</si>
  <si>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</si>
  <si>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</si>
  <si>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</si>
  <si>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</si>
  <si>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</si>
  <si>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</si>
  <si>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</si>
  <si>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</si>
  <si>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</si>
  <si>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</si>
  <si>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</si>
  <si>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</si>
  <si>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</si>
  <si>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</si>
  <si>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</si>
  <si>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</si>
  <si>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</si>
  <si>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</si>
  <si>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</si>
  <si>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</si>
  <si>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</si>
  <si>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</si>
  <si>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</si>
  <si>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</si>
  <si>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</si>
  <si>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</si>
  <si>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</si>
  <si>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</si>
  <si>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</si>
  <si>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</si>
  <si>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</si>
  <si>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</si>
  <si>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</si>
  <si>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</si>
  <si>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</si>
  <si>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</si>
  <si>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</si>
  <si>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</si>
  <si>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</si>
  <si>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</si>
  <si>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</si>
  <si>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</si>
  <si>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</si>
  <si>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</si>
  <si>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</si>
  <si>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</si>
  <si>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</si>
  <si>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</si>
  <si>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</si>
  <si>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</si>
  <si>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</si>
  <si>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</si>
  <si>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</si>
  <si>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</si>
  <si>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</si>
  <si>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</si>
  <si>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</si>
  <si>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</si>
  <si>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</si>
  <si>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</si>
  <si>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</si>
  <si>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</si>
  <si>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</si>
  <si>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</si>
  <si>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</si>
  <si>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</si>
  <si>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</si>
  <si>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</si>
  <si>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</si>
  <si>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</si>
  <si>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</si>
  <si>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</si>
  <si>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</si>
  <si>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</si>
  <si>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</si>
  <si>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</si>
  <si>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</si>
  <si>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</si>
  <si>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</si>
  <si>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</si>
  <si>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</si>
  <si>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</si>
  <si>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</si>
  <si>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</si>
  <si>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</si>
  <si>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</si>
  <si>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</si>
  <si>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</si>
  <si>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</si>
  <si>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</si>
  <si>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</si>
  <si>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</si>
  <si>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</si>
  <si>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</si>
  <si>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</si>
  <si>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</si>
  <si>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</si>
  <si>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</si>
  <si>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</si>
  <si>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</si>
  <si>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</si>
  <si>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</si>
  <si>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</si>
  <si>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</si>
  <si>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</si>
  <si>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</si>
  <si>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</si>
  <si>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</si>
  <si>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</si>
  <si>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</si>
  <si>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</si>
  <si>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</si>
  <si>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</si>
  <si>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</si>
  <si>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</si>
  <si>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</si>
  <si>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</si>
  <si>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</si>
  <si>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</si>
  <si>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</si>
  <si>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</si>
  <si>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</si>
  <si>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</si>
  <si>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</si>
  <si>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</si>
  <si>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</si>
  <si>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</si>
  <si>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</si>
  <si>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</si>
  <si>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</si>
  <si>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</si>
  <si>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</si>
  <si>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</si>
  <si>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</si>
  <si>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</si>
  <si>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</si>
  <si>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</si>
  <si>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</si>
  <si>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</si>
  <si>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</si>
  <si>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</si>
  <si>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</si>
  <si>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</si>
  <si>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</si>
  <si>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</si>
  <si>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</si>
  <si>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</si>
  <si>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</si>
  <si>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</si>
  <si>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</si>
  <si>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</si>
  <si>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</si>
  <si>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</si>
  <si>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</si>
  <si>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</si>
  <si>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</si>
  <si>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</si>
  <si>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</si>
  <si>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</si>
  <si>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</si>
  <si>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</si>
  <si>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</si>
  <si>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</si>
  <si>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</si>
  <si>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</si>
  <si>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</si>
  <si>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</si>
  <si>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</si>
  <si>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</si>
  <si>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</si>
  <si>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</si>
  <si>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</si>
  <si>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</si>
  <si>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</si>
  <si>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</si>
  <si>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</si>
  <si>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</si>
  <si>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</si>
  <si>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</si>
  <si>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</si>
  <si>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</si>
  <si>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</si>
  <si>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</si>
  <si>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</si>
  <si>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</si>
  <si>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</si>
  <si>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</si>
  <si>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</si>
  <si>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</si>
  <si>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</si>
  <si>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</si>
  <si>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</si>
  <si>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</si>
  <si>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</si>
  <si>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</si>
  <si>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</si>
  <si>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</si>
  <si>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</si>
  <si>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</si>
  <si>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</si>
  <si>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</si>
  <si>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</si>
  <si>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</si>
  <si>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</si>
  <si>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</si>
  <si>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</si>
  <si>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</si>
  <si>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</si>
  <si>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</si>
  <si>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</si>
  <si>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</si>
  <si>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</si>
  <si>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</si>
  <si>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</si>
  <si>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</si>
  <si>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</si>
  <si>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</si>
  <si>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</si>
  <si>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</si>
  <si>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</si>
  <si>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</si>
  <si>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</si>
  <si>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</si>
  <si>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</si>
  <si>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</si>
  <si>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</si>
  <si>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</si>
  <si>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</si>
  <si>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</si>
  <si>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</si>
  <si>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</si>
  <si>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</si>
  <si>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</si>
  <si>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</si>
  <si>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</si>
  <si>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</si>
  <si>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</si>
  <si>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</si>
  <si>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</si>
  <si>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</si>
  <si>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</si>
  <si>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</si>
  <si>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</si>
  <si>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</si>
  <si>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</si>
  <si>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</si>
  <si>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</si>
  <si>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</si>
  <si>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</si>
  <si>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</si>
  <si>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</si>
  <si>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</si>
  <si>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</si>
  <si>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</si>
  <si>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</si>
  <si>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</si>
  <si>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</si>
  <si>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</si>
  <si>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</si>
  <si>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</si>
  <si>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</si>
  <si>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</si>
  <si>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</si>
  <si>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</si>
  <si>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</si>
  <si>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</si>
  <si>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</si>
  <si>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</si>
  <si>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</si>
  <si>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</si>
  <si>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</si>
  <si>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</si>
  <si>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</si>
  <si>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</si>
  <si>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</si>
  <si>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</si>
  <si>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</si>
  <si>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</si>
  <si>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</si>
  <si>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</si>
  <si>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</si>
  <si>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</si>
  <si>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</si>
  <si>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</si>
  <si>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</si>
  <si>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</si>
  <si>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</si>
  <si>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</si>
  <si>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</si>
  <si>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</si>
  <si>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</si>
  <si>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</si>
  <si>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</si>
  <si>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</si>
  <si>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</si>
  <si>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</si>
  <si>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</si>
  <si>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</si>
  <si>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</si>
  <si>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</si>
  <si>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</si>
  <si>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</si>
  <si>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</si>
  <si>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</si>
  <si>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</si>
  <si>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</si>
  <si>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</si>
  <si>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</si>
  <si>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</si>
  <si>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</si>
  <si>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</si>
  <si>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</si>
  <si>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</si>
  <si>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</si>
  <si>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</si>
  <si>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</si>
  <si>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</si>
  <si>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</si>
  <si>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</si>
  <si>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</si>
  <si>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</si>
  <si>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</si>
  <si>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</si>
  <si>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</si>
  <si>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</si>
  <si>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</si>
  <si>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</si>
  <si>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</si>
  <si>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</si>
  <si>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</si>
  <si>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</si>
  <si>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</si>
  <si>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</si>
  <si>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</si>
  <si>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</si>
  <si>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</si>
  <si>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</si>
  <si>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</si>
  <si>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</si>
  <si>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</si>
  <si>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</si>
  <si>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</si>
  <si>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</si>
  <si>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</si>
  <si>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</si>
  <si>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</si>
  <si>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</si>
  <si>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</si>
  <si>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</si>
  <si>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</si>
  <si>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</si>
  <si>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</si>
  <si>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</si>
  <si>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</si>
  <si>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</si>
  <si>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</si>
  <si>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</si>
  <si>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</si>
  <si>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</si>
  <si>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</si>
  <si>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</si>
  <si>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</si>
  <si>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</si>
  <si>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</si>
  <si>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</si>
  <si>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</si>
  <si>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</si>
  <si>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</si>
  <si>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</si>
  <si>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</si>
  <si>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</si>
  <si>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</si>
  <si>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</si>
  <si>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</si>
  <si>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</si>
  <si>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</si>
  <si>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</si>
  <si>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</si>
  <si>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</si>
  <si>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</si>
  <si>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</si>
  <si>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</si>
  <si>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</si>
  <si>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</si>
  <si>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</si>
  <si>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</si>
  <si>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</si>
  <si>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</si>
  <si>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</si>
  <si>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</si>
  <si>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</si>
  <si>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</si>
  <si>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</si>
  <si>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</si>
  <si>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</si>
  <si>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</si>
  <si>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</si>
  <si>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</si>
  <si>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</si>
  <si>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</si>
  <si>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</si>
  <si>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</si>
  <si>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</si>
  <si>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</si>
  <si>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</si>
  <si>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</si>
  <si>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</si>
  <si>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</si>
  <si>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</si>
  <si>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</si>
  <si>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</si>
  <si>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</si>
  <si>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</si>
  <si>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</si>
  <si>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</si>
  <si>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</si>
  <si>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</si>
  <si>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</si>
  <si>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</si>
  <si>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</si>
  <si>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</si>
  <si>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</si>
  <si>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</si>
  <si>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</si>
  <si>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</si>
  <si>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</si>
  <si>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</si>
  <si>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</si>
  <si>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</si>
  <si>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</si>
  <si>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</si>
  <si>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</si>
  <si>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</si>
  <si>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</si>
  <si>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</si>
  <si>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</si>
  <si>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</si>
  <si>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</si>
  <si>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</si>
  <si>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</si>
  <si>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</si>
  <si>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</si>
  <si>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</si>
  <si>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</si>
  <si>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</si>
  <si>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</si>
  <si>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</si>
  <si>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</si>
  <si>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</si>
  <si>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</si>
  <si>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</si>
  <si>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</si>
  <si>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</si>
  <si>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</si>
  <si>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</si>
  <si>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</si>
  <si>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</si>
  <si>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</si>
  <si>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</si>
  <si>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</si>
  <si>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</si>
  <si>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</si>
  <si>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</si>
  <si>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</si>
  <si>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</si>
  <si>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</si>
  <si>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</si>
  <si>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</si>
  <si>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</si>
  <si>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</si>
  <si>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</si>
  <si>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</si>
  <si>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</si>
  <si>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</si>
  <si>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</si>
  <si>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</si>
  <si>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</si>
  <si>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</si>
  <si>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</si>
  <si>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</si>
  <si>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</si>
  <si>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</si>
  <si>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</si>
  <si>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</si>
  <si>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</si>
  <si>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</si>
  <si>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</si>
  <si>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</si>
  <si>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</si>
  <si>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</si>
  <si>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</si>
  <si>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</si>
  <si>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</si>
  <si>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</si>
  <si>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</si>
  <si>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</si>
  <si>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</si>
  <si>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</si>
  <si>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</si>
  <si>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</si>
  <si>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</si>
  <si>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</si>
  <si>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</si>
  <si>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</si>
  <si>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</si>
  <si>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</si>
  <si>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</si>
  <si>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</si>
  <si>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</si>
  <si>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</si>
  <si>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</si>
  <si>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</si>
  <si>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</si>
  <si>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</si>
  <si>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</si>
  <si>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</si>
  <si>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</si>
  <si>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</si>
  <si>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</si>
  <si>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</si>
  <si>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</si>
  <si>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</si>
  <si>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</si>
  <si>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</si>
  <si>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</si>
  <si>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</si>
  <si>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</si>
  <si>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</si>
  <si>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</si>
  <si>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</si>
  <si>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</si>
  <si>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</si>
  <si>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</si>
  <si>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</si>
  <si>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</si>
  <si>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</si>
  <si>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</si>
  <si>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</si>
  <si>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</si>
  <si>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</si>
  <si>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</si>
  <si>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</si>
  <si>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</si>
  <si>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</si>
  <si>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</si>
  <si>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</si>
  <si>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</si>
  <si>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</si>
  <si>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</si>
  <si>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</si>
  <si>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</si>
  <si>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</si>
  <si>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</si>
  <si>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</si>
  <si>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</si>
  <si>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</si>
  <si>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</si>
  <si>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</si>
  <si>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</si>
  <si>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</si>
  <si>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</si>
  <si>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</si>
  <si>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</si>
  <si>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</si>
  <si>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</si>
  <si>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</si>
  <si>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</si>
  <si>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</si>
  <si>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</si>
  <si>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</si>
  <si>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</si>
  <si>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</si>
  <si>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</si>
  <si>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</si>
  <si>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</si>
  <si>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</si>
  <si>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</si>
  <si>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</si>
  <si>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</si>
  <si>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</si>
  <si>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</si>
  <si>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</si>
  <si>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</si>
  <si>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</si>
  <si>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</si>
  <si>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</si>
  <si>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</si>
  <si>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</si>
  <si>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</si>
  <si>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</si>
  <si>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</si>
  <si>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</si>
  <si>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</si>
  <si>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</si>
  <si>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</si>
  <si>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</si>
  <si>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</si>
  <si>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</si>
  <si>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</si>
  <si>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</si>
  <si>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</si>
  <si>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</si>
  <si>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</si>
  <si>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</si>
  <si>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</si>
  <si>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</si>
  <si>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</si>
  <si>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</si>
  <si>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</si>
  <si>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</si>
  <si>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</si>
  <si>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</si>
  <si>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</si>
  <si>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</si>
  <si>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</si>
  <si>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</si>
  <si>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</si>
  <si>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</si>
  <si>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</si>
  <si>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</si>
  <si>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</si>
  <si>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</si>
  <si>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</si>
  <si>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</si>
  <si>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</si>
  <si>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</si>
  <si>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</si>
  <si>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</si>
  <si>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</si>
  <si>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</si>
  <si>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</si>
  <si>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</si>
  <si>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</si>
  <si>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</si>
  <si>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</si>
  <si>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</si>
  <si>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</si>
  <si>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</si>
  <si>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</si>
  <si>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</si>
  <si>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</si>
  <si>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</si>
  <si>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</si>
  <si>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</si>
  <si>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</si>
  <si>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</si>
  <si>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</si>
  <si>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</si>
  <si>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</si>
  <si>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</si>
  <si>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</si>
  <si>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</si>
  <si>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</si>
  <si>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</si>
  <si>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</si>
  <si>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</si>
  <si>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</si>
  <si>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</si>
  <si>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</si>
  <si>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</si>
  <si>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</si>
  <si>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</si>
  <si>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</si>
  <si>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</si>
  <si>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</si>
  <si>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</si>
  <si>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</si>
  <si>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</si>
  <si>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</si>
  <si>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</si>
  <si>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</si>
  <si>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</si>
  <si>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</si>
  <si>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</si>
  <si>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</si>
  <si>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</si>
  <si>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</si>
  <si>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</si>
  <si>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</si>
  <si>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</si>
  <si>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</si>
  <si>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</si>
  <si>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</si>
  <si>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</si>
  <si>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</si>
  <si>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</si>
  <si>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</si>
  <si>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</si>
  <si>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</si>
  <si>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</si>
  <si>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</si>
  <si>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</si>
  <si>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</si>
  <si>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</si>
  <si>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</si>
  <si>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</si>
  <si>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</si>
  <si>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</si>
  <si>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</si>
  <si>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</si>
  <si>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</si>
  <si>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</si>
  <si>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</si>
  <si>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</si>
  <si>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</si>
  <si>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</si>
  <si>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</si>
  <si>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</si>
  <si>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</si>
  <si>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</si>
  <si>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</si>
  <si>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</si>
  <si>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</si>
  <si>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</si>
  <si>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</si>
  <si>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</si>
  <si>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</si>
  <si>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</si>
  <si>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</si>
  <si>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</si>
  <si>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</si>
  <si>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</si>
  <si>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</si>
  <si>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</si>
  <si>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</si>
  <si>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</si>
  <si>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</si>
  <si>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</si>
  <si>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</si>
  <si>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</si>
  <si>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</si>
  <si>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</si>
  <si>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</si>
  <si>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</si>
  <si>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</si>
  <si>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</si>
  <si>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</si>
  <si>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</si>
  <si>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</si>
  <si>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</si>
  <si>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</si>
  <si>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</si>
  <si>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</si>
  <si>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</si>
  <si>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</si>
  <si>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</si>
  <si>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</si>
  <si>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</si>
  <si>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</si>
  <si>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</si>
  <si>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</si>
  <si>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</si>
  <si>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</si>
  <si>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</si>
  <si>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</si>
  <si>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</si>
  <si>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</si>
  <si>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</si>
  <si>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</si>
  <si>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</si>
  <si>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</si>
  <si>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</si>
  <si>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</si>
  <si>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</si>
  <si>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</si>
  <si>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</si>
  <si>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</si>
  <si>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</si>
  <si>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</si>
  <si>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</si>
  <si>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</si>
  <si>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</si>
  <si>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</si>
  <si>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</si>
  <si>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</si>
  <si>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</si>
  <si>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</si>
  <si>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</si>
  <si>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</si>
  <si>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</si>
  <si>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</si>
  <si>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</si>
  <si>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</si>
  <si>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</si>
  <si>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</si>
  <si>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</si>
  <si>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</si>
  <si>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</si>
  <si>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</si>
  <si>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</si>
  <si>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</si>
  <si>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</si>
  <si>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</si>
  <si>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</si>
  <si>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</si>
  <si>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</si>
  <si>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</si>
  <si>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</si>
  <si>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</si>
  <si>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</si>
  <si>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</si>
  <si>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</si>
  <si>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</si>
  <si>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</si>
  <si>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</si>
  <si>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</si>
  <si>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</si>
  <si>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</si>
  <si>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</si>
  <si>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</si>
  <si>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</si>
  <si>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</si>
  <si>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</si>
  <si>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</si>
  <si>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</si>
  <si>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</si>
  <si>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</si>
  <si>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</si>
  <si>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</si>
  <si>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</si>
  <si>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</si>
  <si>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</si>
  <si>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</si>
  <si>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</si>
  <si>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</si>
  <si>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</si>
  <si>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</si>
  <si>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</si>
  <si>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</si>
  <si>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</si>
  <si>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</si>
  <si>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</si>
  <si>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</si>
  <si>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</si>
  <si>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</si>
  <si>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</si>
  <si>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</si>
  <si>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</si>
  <si>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</si>
  <si>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</si>
  <si>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</si>
  <si>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</si>
  <si>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</si>
  <si>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</si>
  <si>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</si>
  <si>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</si>
  <si>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</si>
  <si>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</si>
  <si>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</si>
  <si>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</si>
  <si>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</si>
  <si>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</si>
  <si>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</si>
  <si>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</si>
  <si>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</si>
  <si>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</si>
  <si>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</si>
  <si>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</si>
  <si>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</si>
  <si>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</si>
  <si>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</si>
  <si>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</si>
  <si>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</si>
  <si>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</si>
  <si>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</si>
  <si>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</si>
  <si>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</si>
  <si>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</si>
  <si>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</si>
  <si>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</si>
  <si>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</si>
  <si>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</si>
  <si>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</si>
  <si>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</si>
  <si>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</si>
  <si>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</si>
  <si>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</si>
  <si>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</si>
  <si>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</si>
  <si>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</si>
  <si>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</si>
  <si>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</si>
  <si>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</si>
  <si>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</si>
  <si>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</si>
  <si>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</si>
  <si>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</si>
  <si>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</si>
  <si>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</si>
  <si>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</si>
  <si>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</si>
  <si>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</si>
  <si>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</si>
  <si>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</si>
  <si>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</si>
  <si>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</si>
  <si>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</si>
  <si>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</si>
  <si>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</si>
  <si>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</si>
  <si>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</si>
  <si>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</si>
  <si>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</si>
  <si>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</si>
  <si>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</si>
  <si>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</si>
  <si>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</si>
  <si>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</si>
  <si>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</si>
  <si>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</si>
  <si>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</si>
  <si>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</si>
  <si>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</si>
  <si>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</si>
  <si>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</si>
  <si>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</si>
  <si>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</si>
  <si>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</si>
  <si>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</si>
  <si>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</si>
  <si>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</si>
  <si>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</si>
  <si>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</si>
  <si>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</si>
  <si>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</si>
  <si>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</si>
  <si>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</si>
  <si>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</si>
  <si>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</si>
  <si>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</si>
  <si>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</si>
  <si>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</si>
  <si>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</si>
  <si>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</si>
  <si>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</si>
  <si>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</si>
  <si>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</si>
  <si>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</si>
  <si>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</si>
  <si>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</si>
  <si>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</si>
  <si>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</si>
  <si>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</si>
  <si>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</si>
  <si>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</si>
  <si>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</si>
  <si>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</si>
  <si>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</si>
  <si>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</si>
  <si>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</si>
  <si>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</si>
  <si>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</si>
  <si>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</si>
  <si>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</si>
  <si>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</si>
  <si>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</si>
  <si>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</si>
  <si>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</si>
  <si>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</si>
  <si>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</si>
  <si>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</si>
  <si>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</si>
  <si>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</si>
  <si>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</si>
  <si>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</si>
  <si>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</si>
  <si>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</si>
  <si>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</si>
  <si>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</si>
  <si>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</si>
  <si>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</si>
  <si>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</si>
  <si>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</si>
  <si>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</si>
  <si>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</si>
  <si>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</si>
  <si>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</si>
  <si>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</si>
  <si>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</si>
  <si>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</si>
  <si>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</si>
  <si>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</si>
  <si>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</si>
  <si>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</si>
  <si>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</si>
  <si>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</si>
  <si>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</si>
  <si>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</si>
  <si>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</si>
  <si>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</si>
  <si>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</si>
  <si>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</si>
  <si>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</si>
  <si>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</si>
  <si>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</si>
  <si>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</si>
  <si>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</si>
  <si>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</si>
  <si>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</si>
  <si>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</si>
  <si>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</si>
  <si>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</si>
  <si>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</si>
  <si>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</si>
  <si>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</si>
  <si>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</si>
  <si>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</si>
  <si>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</si>
  <si>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</si>
  <si>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</si>
  <si>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</si>
  <si>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</si>
  <si>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</si>
  <si>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</si>
  <si>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</si>
  <si>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</si>
  <si>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</si>
  <si>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</si>
  <si>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</si>
  <si>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</si>
  <si>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</si>
  <si>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</si>
  <si>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</si>
  <si>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</si>
  <si>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</si>
  <si>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</si>
  <si>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</si>
  <si>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</si>
  <si>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</si>
  <si>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</si>
  <si>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</si>
  <si>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</si>
  <si>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</si>
  <si>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</si>
  <si>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</si>
  <si>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</si>
  <si>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</si>
  <si>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</si>
  <si>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</si>
  <si>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</si>
  <si>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</si>
  <si>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</si>
  <si>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</si>
  <si>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</si>
  <si>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</si>
  <si>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</si>
  <si>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</si>
  <si>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</si>
  <si>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</si>
  <si>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</si>
  <si>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</si>
  <si>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</si>
  <si>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</si>
  <si>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</si>
  <si>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</si>
  <si>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</si>
  <si>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</si>
  <si>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</si>
  <si>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</si>
  <si>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</si>
  <si>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</si>
  <si>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</si>
  <si>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</si>
  <si>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</si>
  <si>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</si>
  <si>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</si>
  <si>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</si>
  <si>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</si>
  <si>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</si>
  <si>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</si>
  <si>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</si>
  <si>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</si>
  <si>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</si>
  <si>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</si>
  <si>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</si>
  <si>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</si>
  <si>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</si>
  <si>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</si>
  <si>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</si>
  <si>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</si>
  <si>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</si>
  <si>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</si>
  <si>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</si>
  <si>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</si>
  <si>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</si>
  <si>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</si>
  <si>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</si>
  <si>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</si>
  <si>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</si>
  <si>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</si>
  <si>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</si>
  <si>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</si>
  <si>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</si>
  <si>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</si>
  <si>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</si>
  <si>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</si>
  <si>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</si>
  <si>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</si>
  <si>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</si>
  <si>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</si>
  <si>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</si>
  <si>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</si>
  <si>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</si>
  <si>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</si>
  <si>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</si>
  <si>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</si>
  <si>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</si>
  <si>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</si>
  <si>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</si>
  <si>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</si>
  <si>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</si>
  <si>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</si>
  <si>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</si>
  <si>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</si>
  <si>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</si>
  <si>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</si>
  <si>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</si>
  <si>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</si>
  <si>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</si>
  <si>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</si>
  <si>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</si>
  <si>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</si>
  <si>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</si>
  <si>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</si>
  <si>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</si>
  <si>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</si>
  <si>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</si>
  <si>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</si>
  <si>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</si>
  <si>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</si>
  <si>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</si>
  <si>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</si>
  <si>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</si>
  <si>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</si>
  <si>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</si>
  <si>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</si>
  <si>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</si>
  <si>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</si>
  <si>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</si>
  <si>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</si>
  <si>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</si>
  <si>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</si>
  <si>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</si>
  <si>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</si>
  <si>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</si>
  <si>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</si>
  <si>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</si>
  <si>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</si>
  <si>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</si>
  <si>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</si>
  <si>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</si>
  <si>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</si>
  <si>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</si>
  <si>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</si>
  <si>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</si>
  <si>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</si>
  <si>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</si>
  <si>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</si>
  <si>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</si>
  <si>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</si>
  <si>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</si>
  <si>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</si>
  <si>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</si>
  <si>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</si>
  <si>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</si>
  <si>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</si>
  <si>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</si>
  <si>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</si>
  <si>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</si>
  <si>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</si>
  <si>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</si>
  <si>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</si>
  <si>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</si>
  <si>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</si>
  <si>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</si>
  <si>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</si>
  <si>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</si>
  <si>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</si>
  <si>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</si>
  <si>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</si>
  <si>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</si>
  <si>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</si>
  <si>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</si>
  <si>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</si>
  <si>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</si>
  <si>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</si>
  <si>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</si>
  <si>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</si>
  <si>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</si>
  <si>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</si>
  <si>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</si>
  <si>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</si>
  <si>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</si>
  <si>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</si>
  <si>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</si>
  <si>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</si>
  <si>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</si>
  <si>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</si>
  <si>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</si>
  <si>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</si>
  <si>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</si>
  <si>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</si>
  <si>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</si>
  <si>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</si>
  <si>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</si>
  <si>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</si>
  <si>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</si>
  <si>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</si>
  <si>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</si>
  <si>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</si>
  <si>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</si>
  <si>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</si>
  <si>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</si>
  <si>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</si>
  <si>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</si>
  <si>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</si>
  <si>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</si>
  <si>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</si>
  <si>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</si>
  <si>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</si>
  <si>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</si>
  <si>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</si>
  <si>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</si>
  <si>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</si>
  <si>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</si>
  <si>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</si>
  <si>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</si>
  <si>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</si>
  <si>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</si>
  <si>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</si>
  <si>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</si>
  <si>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</si>
  <si>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</si>
  <si>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</si>
  <si>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</si>
  <si>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</si>
  <si>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</si>
  <si>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</si>
  <si>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</si>
  <si>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</si>
  <si>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</si>
  <si>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</si>
  <si>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</si>
  <si>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</si>
  <si>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</si>
  <si>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</si>
  <si>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</si>
  <si>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</si>
  <si>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</si>
  <si>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</si>
  <si>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</si>
  <si>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</si>
  <si>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</si>
  <si>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</si>
  <si>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</si>
  <si>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</si>
  <si>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</si>
  <si>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</si>
  <si>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</si>
  <si>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</si>
  <si>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</si>
  <si>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</si>
  <si>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</si>
  <si>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</si>
  <si>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</si>
  <si>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</si>
  <si>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</si>
  <si>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</si>
  <si>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</si>
  <si>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</si>
  <si>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</si>
  <si>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</si>
  <si>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</si>
  <si>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</si>
  <si>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</si>
  <si>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</si>
  <si>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</si>
  <si>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</si>
  <si>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</si>
  <si>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</si>
  <si>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</si>
  <si>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</si>
  <si>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</si>
  <si>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</si>
  <si>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</si>
  <si>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</si>
  <si>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</si>
  <si>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</si>
  <si>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</si>
  <si>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</si>
  <si>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</si>
  <si>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</si>
  <si>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</si>
  <si>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</si>
  <si>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</si>
  <si>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</si>
  <si>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</si>
  <si>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</si>
  <si>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</si>
  <si>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</si>
  <si>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</si>
  <si>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</si>
  <si>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</si>
  <si>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</si>
  <si>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</si>
  <si>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</si>
  <si>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</si>
  <si>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</si>
  <si>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</si>
  <si>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</si>
  <si>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</si>
  <si>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</si>
  <si>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</si>
  <si>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</si>
  <si>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</si>
  <si>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</si>
  <si>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</si>
  <si>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</si>
  <si>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</si>
  <si>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</si>
  <si>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</si>
  <si>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</si>
  <si>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</si>
  <si>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</si>
  <si>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</si>
  <si>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</si>
  <si>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</si>
  <si>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</si>
  <si>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</si>
  <si>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</si>
  <si>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</si>
  <si>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</si>
  <si>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</si>
  <si>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</si>
  <si>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</si>
  <si>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</si>
  <si>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</si>
  <si>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</si>
  <si>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</si>
  <si>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</si>
  <si>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</si>
  <si>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</si>
  <si>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</si>
  <si>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</si>
  <si>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</si>
  <si>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</si>
  <si>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</si>
  <si>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</si>
  <si>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</si>
  <si>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</si>
  <si>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</si>
  <si>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</si>
  <si>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</si>
  <si>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</si>
  <si>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</si>
  <si>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</si>
  <si>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</si>
  <si>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</si>
  <si>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</si>
  <si>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</si>
  <si>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</si>
  <si>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</si>
  <si>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</si>
  <si>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</si>
  <si>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</si>
  <si>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</si>
  <si>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</si>
  <si>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</si>
  <si>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</si>
  <si>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</si>
  <si>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</si>
  <si>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</si>
  <si>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</si>
  <si>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</si>
  <si>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</si>
  <si>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</si>
  <si>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</si>
  <si>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</si>
  <si>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</si>
  <si>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</si>
  <si>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</si>
  <si>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</si>
  <si>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</si>
  <si>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</si>
  <si>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</si>
  <si>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</si>
  <si>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</si>
  <si>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</si>
  <si>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</si>
  <si>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</si>
  <si>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</si>
  <si>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</si>
  <si>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</si>
  <si>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</si>
  <si>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</si>
  <si>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</si>
  <si>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</si>
  <si>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</si>
  <si>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</si>
  <si>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</si>
  <si>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</si>
  <si>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</si>
  <si>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</si>
  <si>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</si>
  <si>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</si>
  <si>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</si>
  <si>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</si>
  <si>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</si>
  <si>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</si>
  <si>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</si>
  <si>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</si>
  <si>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</si>
  <si>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</si>
  <si>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</si>
  <si>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</si>
  <si>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</si>
  <si>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</si>
  <si>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</si>
  <si>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</si>
  <si>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</si>
  <si>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</si>
  <si>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</si>
  <si>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</si>
  <si>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</si>
  <si>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</si>
  <si>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</si>
  <si>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</si>
  <si>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</si>
  <si>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</si>
  <si>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</si>
  <si>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</si>
  <si>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</si>
  <si>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</si>
  <si>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</si>
  <si>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</si>
  <si>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</si>
  <si>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</si>
  <si>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</si>
  <si>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</si>
  <si>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</si>
  <si>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</si>
  <si>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</si>
  <si>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</si>
  <si>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</si>
  <si>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</si>
  <si>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</si>
  <si>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</si>
  <si>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</si>
  <si>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</si>
  <si>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</si>
  <si>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</si>
  <si>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</si>
  <si>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</si>
  <si>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</si>
  <si>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</si>
  <si>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</si>
  <si>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</si>
  <si>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</si>
  <si>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</si>
  <si>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</si>
  <si>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</si>
  <si>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</si>
  <si>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</si>
  <si>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</si>
  <si>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</si>
  <si>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</si>
  <si>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</si>
  <si>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</si>
  <si>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</si>
  <si>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</si>
  <si>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</si>
  <si>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</si>
  <si>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</si>
  <si>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</si>
  <si>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</si>
  <si>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</si>
  <si>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</si>
  <si>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</si>
  <si>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</si>
  <si>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</si>
  <si>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</si>
  <si>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</si>
  <si>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</si>
  <si>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</si>
  <si>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</si>
  <si>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</si>
  <si>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</si>
  <si>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</si>
  <si>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</si>
  <si>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</si>
  <si>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</si>
  <si>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</si>
  <si>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</si>
  <si>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</si>
  <si>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</si>
  <si>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</si>
  <si>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</si>
  <si>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</si>
  <si>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</si>
  <si>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</si>
  <si>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</si>
  <si>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</si>
  <si>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</si>
  <si>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</si>
  <si>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</si>
  <si>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</si>
  <si>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</si>
  <si>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</si>
  <si>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</si>
  <si>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</si>
  <si>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</si>
  <si>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</si>
  <si>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</si>
  <si>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</si>
  <si>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</si>
  <si>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</si>
  <si>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</si>
  <si>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</si>
  <si>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</si>
  <si>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</si>
  <si>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</si>
  <si>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</si>
  <si>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</si>
  <si>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</si>
  <si>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</si>
  <si>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</si>
  <si>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</si>
  <si>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</si>
  <si>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</si>
  <si>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</si>
  <si>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</si>
  <si>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</si>
  <si>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</si>
  <si>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</si>
  <si>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</si>
  <si>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</si>
  <si>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</si>
  <si>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</si>
  <si>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</si>
  <si>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</si>
  <si>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</si>
  <si>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</si>
  <si>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</si>
  <si>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</si>
  <si>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</si>
  <si>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</si>
  <si>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</si>
  <si>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</si>
  <si>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</si>
  <si>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</si>
  <si>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</si>
  <si>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</si>
  <si>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</si>
  <si>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</si>
  <si>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</si>
  <si>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</si>
  <si>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</si>
  <si>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</si>
  <si>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</si>
  <si>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</si>
  <si>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</si>
  <si>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</si>
  <si>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</si>
  <si>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</si>
  <si>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</si>
  <si>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</si>
  <si>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</si>
  <si>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</si>
  <si>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</si>
  <si>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</si>
  <si>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</si>
  <si>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</si>
  <si>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</si>
  <si>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</si>
  <si>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</si>
  <si>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</si>
  <si>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</si>
  <si>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</si>
  <si>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</si>
  <si>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</si>
  <si>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</si>
  <si>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</si>
  <si>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</si>
  <si>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</si>
  <si>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</si>
  <si>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</si>
  <si>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</si>
  <si>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</si>
  <si>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</si>
  <si>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</si>
  <si>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</si>
  <si>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</si>
  <si>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</si>
  <si>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</si>
  <si>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</si>
  <si>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</si>
  <si>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</si>
  <si>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</si>
  <si>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</si>
  <si>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</si>
  <si>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</si>
  <si>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</si>
  <si>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</si>
  <si>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</si>
  <si>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</si>
  <si>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</si>
  <si>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</si>
  <si>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</si>
  <si>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</si>
  <si>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</si>
  <si>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</si>
  <si>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</si>
  <si>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</si>
  <si>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</si>
  <si>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</si>
  <si>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</si>
  <si>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</si>
  <si>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</si>
  <si>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</si>
  <si>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</si>
  <si>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</si>
  <si>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</si>
  <si>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</si>
  <si>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</si>
  <si>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</si>
  <si>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</si>
  <si>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</si>
  <si>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</si>
  <si>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</si>
  <si>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</si>
  <si>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</si>
  <si>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</si>
  <si>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</si>
  <si>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</si>
  <si>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</si>
  <si>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</si>
  <si>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</si>
  <si>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</si>
  <si>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</si>
  <si>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</si>
  <si>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</si>
  <si>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</si>
  <si>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</si>
  <si>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</si>
  <si>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</si>
  <si>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</si>
  <si>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</si>
  <si>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</si>
  <si>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</si>
  <si>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</si>
  <si>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</si>
  <si>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</si>
  <si>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</si>
  <si>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</si>
  <si>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</si>
  <si>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</si>
  <si>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</si>
  <si>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</si>
  <si>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</si>
  <si>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</si>
  <si>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</si>
  <si>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</si>
  <si>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</si>
  <si>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</si>
  <si>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</si>
  <si>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</si>
  <si>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</si>
  <si>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</si>
  <si>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</si>
  <si>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</si>
  <si>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</si>
  <si>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</si>
  <si>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</si>
  <si>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</si>
  <si>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</si>
  <si>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</si>
  <si>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</si>
  <si>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</si>
  <si>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</si>
  <si>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</si>
  <si>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</si>
  <si>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</si>
  <si>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</si>
  <si>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</si>
  <si>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</si>
  <si>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</si>
  <si>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</si>
  <si>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</si>
  <si>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</si>
  <si>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</si>
  <si>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</si>
  <si>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</si>
  <si>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</si>
  <si>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</si>
  <si>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</si>
  <si>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</si>
  <si>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</si>
  <si>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</si>
  <si>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</si>
  <si>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</si>
  <si>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</si>
  <si>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</si>
  <si>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</si>
  <si>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</si>
  <si>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</si>
  <si>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</si>
  <si>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</si>
  <si>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</si>
  <si>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</si>
  <si>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</si>
  <si>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</si>
  <si>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</si>
  <si>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</si>
  <si>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</si>
  <si>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</si>
  <si>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</si>
  <si>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</si>
  <si>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</si>
  <si>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</si>
  <si>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</si>
  <si>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</si>
  <si>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</si>
  <si>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</si>
  <si>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</si>
  <si>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</si>
  <si>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</si>
  <si>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</si>
  <si>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</si>
  <si>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</si>
  <si>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</si>
  <si>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</si>
  <si>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</si>
  <si>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</si>
  <si>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</si>
  <si>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</si>
  <si>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</si>
  <si>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</si>
  <si>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</si>
  <si>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</si>
  <si>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</si>
  <si>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</si>
  <si>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</si>
  <si>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</si>
  <si>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</si>
  <si>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</si>
  <si>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</si>
  <si>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</si>
  <si>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</si>
  <si>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</si>
  <si>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</si>
  <si>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</si>
  <si>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</si>
  <si>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</si>
  <si>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</si>
  <si>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</si>
  <si>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</si>
  <si>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</si>
  <si>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</si>
  <si>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</si>
  <si>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</si>
  <si>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</si>
  <si>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</si>
  <si>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</si>
  <si>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</si>
  <si>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</si>
  <si>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</si>
  <si>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</si>
  <si>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</si>
  <si>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</si>
  <si>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</si>
  <si>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</si>
  <si>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</si>
  <si>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</si>
  <si>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</si>
  <si>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</si>
  <si>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</si>
  <si>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</si>
  <si>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</si>
  <si>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</si>
  <si>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</si>
  <si>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</si>
  <si>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</si>
  <si>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</si>
  <si>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</si>
  <si>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</si>
  <si>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</si>
  <si>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</si>
  <si>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</si>
  <si>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</si>
  <si>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</si>
  <si>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</si>
  <si>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</si>
  <si>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</si>
  <si>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</si>
  <si>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</si>
  <si>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</si>
  <si>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</si>
  <si>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</si>
  <si>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</si>
  <si>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</si>
  <si>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</si>
  <si>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</si>
  <si>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</si>
  <si>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</si>
  <si>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</si>
  <si>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</si>
  <si>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</si>
  <si>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</si>
  <si>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</si>
  <si>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</si>
  <si>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</si>
  <si>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</si>
  <si>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</si>
  <si>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</si>
  <si>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</si>
  <si>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</si>
  <si>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</si>
  <si>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</si>
  <si>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</si>
  <si>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</si>
  <si>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</si>
  <si>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</si>
  <si>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</si>
  <si>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</si>
  <si>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</si>
  <si>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</si>
  <si>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</si>
  <si>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</si>
  <si>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</si>
  <si>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</si>
  <si>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</si>
  <si>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</si>
  <si>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</si>
  <si>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</si>
  <si>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</si>
  <si>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</si>
  <si>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</si>
  <si>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</si>
  <si>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</si>
  <si>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</si>
  <si>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</si>
  <si>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</si>
  <si>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</si>
  <si>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</si>
  <si>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</si>
  <si>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</si>
  <si>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</si>
  <si>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</si>
  <si>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</si>
  <si>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</si>
  <si>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</si>
  <si>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</si>
  <si>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</si>
  <si>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</si>
  <si>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</si>
  <si>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</si>
  <si>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</si>
  <si>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</si>
  <si>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</si>
  <si>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</si>
  <si>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</si>
  <si>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</si>
  <si>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</si>
  <si>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</si>
  <si>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</si>
  <si>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</si>
  <si>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</si>
  <si>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</si>
  <si>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</si>
  <si>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</si>
  <si>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</si>
  <si>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</si>
  <si>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</si>
  <si>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</si>
  <si>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</si>
  <si>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</si>
  <si>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</si>
  <si>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</si>
  <si>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</si>
  <si>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</si>
  <si>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</si>
  <si>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</si>
  <si>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</si>
  <si>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</si>
  <si>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</si>
  <si>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</si>
  <si>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</si>
  <si>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</si>
  <si>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</si>
  <si>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</si>
  <si>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</si>
  <si>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</si>
  <si>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</si>
  <si>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</si>
  <si>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</si>
  <si>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</si>
  <si>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</si>
  <si>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</si>
  <si>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</si>
  <si>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</si>
  <si>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</si>
  <si>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</si>
  <si>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</si>
  <si>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</si>
  <si>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</si>
  <si>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</si>
  <si>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</si>
  <si>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</si>
  <si>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</si>
  <si>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</si>
  <si>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</si>
  <si>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</si>
  <si>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</si>
  <si>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</si>
  <si>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</si>
  <si>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</si>
  <si>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</si>
  <si>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</si>
  <si>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</si>
  <si>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</si>
  <si>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</si>
  <si>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</si>
  <si>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</si>
  <si>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</si>
  <si>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</si>
  <si>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</si>
  <si>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</si>
  <si>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</si>
  <si>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</si>
  <si>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</si>
  <si>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</si>
  <si>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</si>
  <si>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</si>
  <si>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</si>
  <si>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</si>
  <si>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</si>
  <si>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</si>
  <si>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</si>
  <si>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</si>
  <si>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</si>
  <si>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</si>
  <si>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</si>
  <si>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</si>
  <si>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</si>
  <si>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</si>
  <si>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</si>
  <si>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</si>
  <si>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</si>
  <si>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</si>
  <si>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</si>
  <si>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</si>
  <si>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</si>
  <si>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</si>
  <si>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</si>
  <si>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</si>
  <si>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</si>
  <si>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</si>
  <si>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</si>
  <si>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</si>
  <si>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</si>
  <si>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</si>
  <si>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</si>
  <si>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</si>
  <si>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</si>
  <si>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</si>
  <si>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</si>
  <si>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</si>
  <si>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</si>
  <si>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</si>
  <si>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</si>
  <si>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</si>
  <si>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</si>
  <si>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</si>
  <si>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</si>
  <si>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</si>
  <si>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</si>
  <si>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</si>
  <si>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</si>
  <si>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</si>
  <si>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</si>
  <si>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</si>
  <si>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</si>
  <si>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</si>
  <si>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</si>
  <si>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</si>
  <si>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</si>
  <si>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</si>
  <si>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</si>
  <si>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</si>
  <si>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</si>
  <si>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</si>
  <si>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</si>
  <si>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</si>
  <si>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</si>
  <si>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</si>
  <si>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</si>
  <si>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</si>
  <si>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</si>
  <si>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</si>
  <si>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</si>
  <si>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</si>
  <si>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</si>
  <si>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</si>
  <si>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</si>
  <si>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</si>
  <si>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</si>
  <si>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</si>
  <si>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</si>
  <si>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</si>
  <si>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</si>
  <si>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</si>
  <si>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</si>
  <si>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</si>
  <si>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</si>
  <si>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</si>
  <si>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</si>
  <si>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</si>
  <si>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</si>
  <si>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</si>
  <si>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</si>
  <si>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</si>
  <si>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</si>
  <si>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</si>
  <si>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</si>
  <si>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</si>
  <si>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</si>
  <si>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</si>
  <si>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</si>
  <si>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</si>
  <si>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</si>
  <si>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</si>
  <si>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</si>
  <si>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</si>
  <si>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</si>
  <si>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</si>
  <si>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</si>
  <si>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</si>
  <si>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</si>
  <si>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</si>
  <si>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</si>
  <si>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</si>
  <si>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</si>
  <si>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</si>
  <si>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</si>
  <si>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</si>
  <si>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</si>
  <si>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</si>
  <si>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</si>
  <si>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</si>
  <si>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</si>
  <si>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</si>
  <si>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</si>
  <si>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</si>
  <si>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</si>
  <si>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</si>
  <si>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</si>
  <si>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</si>
  <si>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</si>
  <si>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</si>
  <si>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</si>
  <si>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</si>
  <si>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</si>
  <si>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</si>
  <si>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</si>
  <si>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</si>
  <si>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</si>
  <si>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</si>
  <si>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</si>
  <si>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</si>
  <si>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</si>
  <si>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</si>
  <si>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</si>
  <si>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</si>
  <si>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</si>
  <si>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</si>
  <si>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</si>
  <si>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</si>
  <si>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</si>
  <si>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</si>
  <si>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</si>
  <si>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</si>
  <si>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</si>
  <si>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</si>
  <si>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</si>
  <si>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</si>
  <si>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</si>
  <si>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</si>
  <si>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</si>
  <si>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</si>
  <si>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</si>
  <si>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</si>
  <si>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</si>
  <si>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</si>
  <si>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</si>
  <si>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</si>
  <si>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</si>
  <si>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</si>
  <si>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</si>
  <si>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</si>
  <si>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</si>
  <si>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</si>
  <si>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</si>
  <si>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</si>
  <si>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</si>
  <si>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</si>
  <si>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</si>
  <si>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</si>
  <si>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</si>
  <si>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</si>
  <si>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</si>
  <si>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</si>
  <si>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</si>
  <si>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</si>
  <si>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</si>
  <si>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</si>
  <si>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</si>
  <si>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</si>
  <si>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</si>
  <si>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</si>
  <si>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</si>
  <si>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</si>
  <si>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</si>
  <si>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</si>
  <si>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</si>
  <si>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</si>
  <si>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</si>
  <si>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</si>
  <si>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</si>
  <si>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</si>
  <si>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</si>
  <si>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</si>
  <si>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</si>
  <si>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</si>
  <si>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</si>
  <si>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</si>
  <si>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</si>
  <si>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</si>
  <si>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</si>
  <si>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</si>
  <si>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</si>
  <si>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</si>
  <si>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</si>
  <si>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</si>
  <si>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</si>
  <si>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</si>
  <si>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</si>
  <si>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</si>
  <si>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</si>
  <si>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</si>
  <si>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</si>
  <si>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</si>
  <si>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</si>
  <si>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</si>
  <si>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</si>
  <si>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</si>
  <si>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</si>
  <si>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</si>
  <si>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</si>
  <si>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</si>
  <si>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</si>
  <si>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</si>
  <si>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</si>
  <si>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</si>
  <si>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</si>
  <si>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</si>
  <si>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</si>
  <si>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</si>
  <si>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</si>
  <si>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</si>
  <si>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</si>
  <si>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</si>
  <si>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</si>
  <si>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</si>
  <si>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</si>
  <si>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</si>
  <si>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</si>
  <si>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</si>
  <si>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</si>
  <si>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</si>
  <si>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</si>
  <si>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</si>
  <si>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</si>
  <si>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</si>
  <si>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</si>
  <si>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</si>
  <si>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</si>
  <si>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</si>
  <si>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</si>
  <si>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</si>
  <si>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</si>
  <si>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</si>
  <si>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</si>
  <si>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</si>
  <si>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</si>
  <si>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</si>
  <si>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</si>
  <si>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</si>
  <si>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</si>
  <si>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</si>
  <si>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</si>
  <si>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</si>
  <si>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</si>
  <si>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</si>
  <si>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</si>
  <si>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</si>
  <si>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</si>
  <si>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</si>
  <si>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</si>
  <si>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</si>
  <si>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</si>
  <si>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</si>
  <si>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</si>
  <si>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</si>
  <si>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</si>
  <si>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</si>
  <si>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</si>
  <si>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</si>
  <si>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</si>
  <si>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</si>
  <si>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</si>
  <si>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</si>
  <si>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</si>
  <si>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</si>
  <si>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</si>
  <si>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</si>
  <si>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</si>
  <si>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</si>
  <si>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</si>
  <si>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</si>
  <si>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</si>
  <si>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</si>
  <si>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</si>
  <si>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</si>
  <si>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</si>
  <si>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</si>
  <si>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</si>
  <si>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</si>
  <si>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</si>
  <si>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</si>
  <si>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</si>
  <si>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</si>
  <si>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</si>
  <si>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</si>
  <si>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</si>
  <si>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</si>
  <si>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</si>
  <si>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</si>
  <si>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</si>
  <si>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</si>
  <si>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</si>
  <si>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</si>
  <si>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</si>
  <si>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</si>
  <si>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</si>
  <si>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</si>
  <si>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</si>
  <si>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</si>
  <si>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</si>
  <si>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</si>
  <si>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</si>
  <si>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</si>
  <si>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</si>
  <si>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</si>
  <si>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</si>
  <si>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</si>
  <si>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</si>
  <si>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</si>
  <si>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</si>
  <si>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</si>
  <si>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</si>
  <si>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</si>
  <si>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</si>
  <si>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</si>
  <si>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</si>
  <si>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</si>
  <si>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</si>
  <si>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</si>
  <si>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</si>
  <si>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</si>
  <si>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</si>
  <si>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</si>
  <si>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</si>
  <si>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</si>
  <si>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</si>
  <si>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</si>
  <si>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</si>
  <si>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</si>
  <si>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</si>
  <si>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</si>
  <si>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</si>
  <si>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</si>
  <si>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</si>
  <si>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</si>
  <si>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</si>
  <si>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</si>
  <si>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</si>
  <si>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</si>
  <si>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</si>
  <si>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</si>
  <si>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</si>
  <si>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</si>
  <si>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</si>
  <si>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</si>
  <si>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</si>
  <si>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</si>
  <si>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</si>
  <si>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</si>
  <si>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</si>
  <si>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</si>
  <si>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</si>
  <si>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</si>
  <si>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</si>
  <si>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</si>
  <si>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</si>
  <si>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</si>
  <si>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</si>
  <si>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</si>
  <si>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</si>
  <si>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</si>
  <si>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</si>
  <si>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</si>
  <si>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</si>
  <si>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</si>
  <si>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</si>
  <si>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</si>
  <si>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</si>
  <si>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</si>
  <si>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</si>
  <si>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</si>
  <si>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</si>
  <si>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</si>
  <si>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</si>
  <si>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</si>
  <si>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</si>
  <si>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</si>
  <si>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</si>
  <si>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</si>
  <si>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</si>
  <si>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</si>
  <si>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</si>
  <si>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</si>
  <si>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</si>
  <si>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</si>
  <si>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</si>
  <si>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</si>
  <si>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</si>
  <si>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</si>
  <si>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</si>
  <si>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</si>
  <si>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</si>
  <si>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</si>
  <si>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</si>
  <si>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</si>
  <si>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</si>
  <si>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</si>
  <si>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</si>
  <si>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</si>
  <si>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</si>
  <si>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</si>
  <si>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</si>
  <si>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</si>
  <si>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</si>
  <si>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</si>
  <si>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</si>
  <si>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</si>
  <si>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</si>
  <si>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</si>
  <si>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</si>
  <si>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</si>
  <si>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</si>
  <si>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</si>
  <si>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</si>
  <si>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</si>
  <si>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</si>
  <si>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</si>
  <si>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</si>
  <si>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</si>
  <si>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</si>
  <si>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</si>
  <si>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</si>
  <si>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</si>
  <si>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</si>
  <si>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</si>
  <si>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</si>
  <si>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</si>
  <si>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</si>
  <si>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</si>
  <si>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</si>
  <si>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</si>
  <si>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</si>
  <si>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</si>
  <si>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</si>
  <si>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</si>
  <si>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</si>
  <si>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</si>
  <si>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</si>
  <si>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</si>
  <si>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</si>
  <si>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</si>
  <si>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</si>
  <si>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</si>
  <si>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</si>
  <si>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</si>
  <si>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</si>
  <si>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</si>
  <si>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</si>
  <si>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</si>
  <si>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</si>
  <si>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</si>
  <si>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</si>
  <si>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</si>
  <si>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</si>
  <si>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</si>
  <si>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</si>
  <si>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</si>
  <si>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</si>
  <si>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</si>
  <si>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</si>
  <si>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</si>
  <si>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</si>
  <si>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</si>
  <si>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</si>
  <si>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</si>
  <si>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</si>
  <si>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</si>
  <si>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</si>
  <si>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</si>
  <si>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</si>
  <si>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</si>
  <si>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</si>
  <si>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</si>
  <si>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</si>
  <si>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</si>
  <si>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</si>
  <si>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</si>
  <si>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</si>
  <si>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</si>
  <si>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</si>
  <si>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</si>
  <si>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</si>
  <si>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</si>
  <si>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</si>
  <si>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</si>
  <si>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</si>
  <si>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</si>
  <si>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</si>
  <si>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</si>
  <si>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</si>
  <si>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</si>
  <si>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</si>
  <si>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</si>
  <si>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</si>
  <si>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</si>
  <si>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</si>
  <si>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</si>
  <si>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</si>
  <si>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</si>
  <si>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</si>
  <si>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</si>
  <si>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</si>
  <si>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</si>
  <si>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</si>
  <si>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</si>
  <si>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</si>
  <si>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</si>
  <si>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</si>
  <si>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</si>
  <si>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</si>
  <si>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</si>
  <si>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</si>
  <si>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</si>
  <si>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</si>
  <si>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</si>
  <si>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</si>
  <si>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</si>
  <si>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</si>
  <si>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</si>
  <si>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</si>
  <si>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</si>
  <si>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</si>
  <si>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</si>
  <si>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</si>
  <si>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</si>
  <si>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</si>
  <si>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</si>
  <si>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</si>
  <si>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</si>
  <si>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</si>
  <si>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</si>
  <si>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</si>
  <si>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</si>
  <si>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</si>
  <si>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</si>
  <si>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</si>
  <si>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</si>
  <si>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</si>
  <si>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</si>
  <si>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</si>
  <si>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</si>
  <si>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</si>
  <si>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</si>
  <si>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</si>
  <si>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</si>
  <si>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</si>
  <si>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</si>
  <si>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</si>
  <si>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</si>
  <si>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</si>
  <si>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</si>
  <si>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</si>
  <si>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</si>
  <si>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</si>
  <si>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</si>
  <si>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</si>
  <si>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</si>
  <si>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</si>
  <si>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</si>
  <si>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</si>
  <si>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</si>
  <si>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</si>
  <si>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</si>
  <si>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</si>
  <si>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</si>
  <si>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</si>
  <si>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</si>
  <si>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</si>
  <si>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</si>
  <si>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</si>
  <si>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</si>
  <si>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</si>
  <si>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</si>
  <si>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</si>
  <si>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</si>
  <si>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</si>
  <si>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</si>
  <si>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</si>
  <si>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</si>
  <si>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</si>
  <si>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</si>
  <si>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</si>
  <si>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</si>
  <si>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</si>
  <si>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</si>
  <si>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</si>
  <si>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</si>
  <si>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</si>
  <si>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</si>
  <si>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</si>
  <si>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</si>
  <si>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</si>
  <si>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</si>
  <si>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</si>
  <si>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</si>
  <si>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</si>
  <si>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</si>
  <si>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</si>
  <si>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</si>
  <si>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</si>
  <si>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</si>
  <si>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</si>
  <si>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</si>
  <si>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</si>
  <si>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</si>
  <si>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</si>
  <si>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</si>
  <si>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</si>
  <si>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</si>
  <si>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</si>
  <si>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</si>
  <si>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</si>
  <si>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</si>
  <si>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</si>
  <si>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</si>
  <si>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</si>
  <si>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</si>
  <si>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</si>
  <si>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</si>
  <si>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</si>
  <si>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</si>
  <si>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</si>
  <si>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</si>
  <si>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</si>
  <si>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</si>
  <si>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</si>
  <si>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</si>
  <si>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</si>
  <si>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</si>
  <si>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</si>
  <si>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</si>
  <si>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</si>
  <si>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</si>
  <si>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</si>
  <si>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</si>
  <si>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</si>
  <si>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</si>
  <si>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</si>
  <si>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</si>
  <si>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</si>
  <si>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</si>
  <si>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</si>
  <si>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</si>
  <si>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</si>
  <si>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</si>
  <si>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</si>
  <si>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</si>
  <si>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</si>
  <si>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</si>
  <si>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</si>
  <si>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</si>
  <si>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</si>
  <si>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</si>
  <si>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</si>
  <si>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</si>
  <si>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</si>
  <si>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</si>
  <si>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</si>
  <si>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</si>
  <si>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</si>
  <si>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</si>
  <si>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</si>
  <si>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</si>
  <si>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</si>
  <si>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</si>
  <si>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</si>
  <si>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</si>
  <si>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</si>
  <si>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</si>
  <si>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</si>
  <si>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</si>
  <si>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</si>
  <si>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</si>
  <si>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</si>
  <si>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</si>
  <si>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</si>
  <si>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</si>
  <si>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</si>
  <si>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</si>
  <si>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</si>
  <si>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</si>
  <si>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</si>
  <si>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</si>
  <si>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</si>
  <si>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</si>
  <si>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</si>
  <si>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</si>
  <si>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</si>
  <si>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</si>
  <si>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</si>
  <si>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</si>
  <si>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</si>
  <si>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</si>
  <si>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</si>
  <si>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</si>
  <si>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</si>
  <si>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</si>
  <si>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</si>
  <si>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</si>
  <si>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</si>
  <si>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</si>
  <si>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</si>
  <si>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</si>
  <si>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</si>
  <si>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</si>
  <si>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</si>
  <si>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</si>
  <si>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</si>
  <si>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</si>
  <si>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</si>
  <si>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</si>
  <si>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</si>
  <si>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</si>
  <si>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</si>
  <si>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</si>
  <si>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</si>
  <si>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</si>
  <si>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</si>
  <si>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</si>
  <si>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</si>
  <si>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</si>
  <si>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</si>
  <si>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</si>
  <si>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</si>
  <si>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</si>
  <si>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</si>
  <si>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</si>
  <si>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</si>
  <si>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</si>
  <si>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</si>
  <si>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</si>
  <si>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</si>
  <si>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</si>
  <si>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</si>
  <si>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</si>
  <si>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</si>
  <si>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</si>
  <si>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</si>
  <si>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</si>
  <si>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</si>
  <si>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</si>
  <si>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</si>
  <si>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</si>
  <si>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</si>
  <si>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</si>
  <si>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</si>
  <si>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</si>
  <si>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</si>
  <si>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</si>
  <si>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</si>
  <si>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</si>
  <si>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</si>
  <si>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</si>
  <si>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</si>
  <si>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</si>
  <si>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</si>
  <si>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</si>
  <si>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</si>
  <si>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</si>
  <si>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</si>
  <si>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</si>
  <si>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</si>
  <si>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</si>
  <si>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</si>
  <si>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</si>
  <si>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</si>
  <si>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</si>
  <si>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</si>
  <si>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</si>
  <si>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</si>
  <si>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</si>
  <si>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</si>
  <si>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</si>
  <si>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</si>
  <si>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</si>
  <si>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</si>
  <si>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</si>
  <si>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</si>
  <si>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</si>
  <si>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</si>
  <si>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</si>
  <si>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</si>
  <si>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</si>
  <si>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</si>
  <si>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</si>
  <si>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</si>
  <si>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</si>
  <si>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</si>
  <si>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</si>
  <si>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</si>
  <si>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</si>
  <si>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</si>
  <si>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</si>
  <si>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</si>
  <si>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</si>
  <si>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</si>
  <si>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</si>
  <si>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</si>
  <si>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</si>
  <si>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</si>
  <si>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</si>
  <si>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</si>
  <si>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</si>
  <si>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</si>
  <si>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</si>
  <si>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</si>
  <si>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</si>
  <si>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</si>
  <si>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</si>
  <si>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</si>
  <si>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</si>
  <si>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</si>
  <si>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</si>
  <si>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</si>
  <si>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</si>
  <si>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</si>
  <si>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</si>
  <si>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</si>
  <si>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</si>
  <si>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</si>
  <si>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</si>
  <si>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</si>
  <si>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</si>
  <si>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</si>
  <si>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</si>
  <si>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</si>
  <si>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</si>
  <si>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</si>
  <si>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</si>
  <si>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</si>
  <si>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</si>
  <si>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</si>
  <si>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</si>
  <si>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</si>
  <si>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</si>
  <si>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</si>
  <si>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</si>
  <si>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</si>
  <si>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</si>
  <si>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</si>
  <si>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</si>
  <si>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</si>
  <si>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</si>
  <si>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</si>
  <si>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</si>
  <si>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</si>
  <si>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</si>
  <si>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</si>
  <si>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</si>
  <si>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</si>
  <si>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</si>
  <si>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</si>
  <si>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</si>
  <si>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</si>
  <si>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</si>
  <si>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</si>
  <si>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</si>
  <si>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</si>
  <si>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</si>
  <si>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</si>
  <si>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</si>
  <si>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</si>
  <si>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</si>
  <si>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</si>
  <si>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</si>
  <si>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</si>
  <si>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</si>
  <si>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</si>
  <si>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</si>
  <si>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</si>
  <si>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</si>
  <si>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</si>
  <si>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</si>
  <si>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</si>
  <si>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</si>
  <si>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</si>
  <si>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</si>
  <si>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</si>
  <si>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</si>
  <si>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</si>
  <si>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</si>
  <si>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</si>
  <si>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</si>
  <si>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</si>
  <si>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</si>
  <si>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</si>
  <si>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</si>
  <si>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</si>
  <si>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</si>
  <si>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</si>
  <si>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</si>
  <si>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</si>
  <si>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</si>
  <si>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</si>
  <si>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</si>
  <si>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</si>
  <si>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</si>
  <si>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</si>
  <si>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ryq0970</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</si>
  <si>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</si>
  <si>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</si>
  <si>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</si>
  <si>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</si>
  <si>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</si>
  <si>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</si>
  <si>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</si>
  <si>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 xml:space="preserve">Access night issue, located in Al lgam company for sport and access after 9 am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</si>
  <si>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</si>
  <si>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</si>
  <si>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</si>
  <si>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</si>
  <si>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</si>
  <si>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</si>
  <si>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</si>
  <si>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</si>
  <si>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PCM-20251025-00000420</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</si>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</sst>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1"/>
      <color rgb="FF1F3864"/>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2" totalsRowShown="0" headerRowDxfId="174" dataDxfId="173" headerRowBorderDxfId="171" tableBorderDxfId="172" totalsRowBorderDxfId="170">
  <autoFilter ref="A1:L6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 totalsRowShown="0" headerRowDxfId="157" dataDxfId="156" headerRowBorderDxfId="154" tableBorderDxfId="155" totalsRowBorderDxfId="153">
  <autoFilter ref="A1:CJ1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0" totalsRowShown="0" headerRowDxfId="15" dataDxfId="14" headerRowBorderDxfId="12" tableBorderDxfId="13">
  <autoFilter ref="A1:L14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2"/>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292.40686516204005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11.911876620368275</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45955.35529097222</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45955.35529097222</v>
      </c>
      <c r="H5" s="137"/>
      <c r="I5" s="135" t="str">
        <f>IFERROR(VLOOKUP(D5,DB!A:F,6,0),"")</f>
        <v/>
      </c>
      <c r="J5" s="135" t="str">
        <f>IFERROR(VLOOKUP(D5,DB!A:G,7,0),"")</f>
        <v/>
      </c>
      <c r="K5" s="139"/>
      <c r="L5" s="140" t="str">
        <f>IFERROR(VLOOKUP(D5,DB!A:I,9,0),"")</f>
        <v/>
      </c>
    </row>
    <row r="6" spans="1:15" ht="15" customHeight="1">
      <c r="A6" s="146"/>
      <c r="B6" s="147" t="str">
        <f>IFERROR(VLOOKUP(D6,DB!A:K,11,0),"")</f>
        <v/>
      </c>
      <c r="C6" s="147"/>
      <c r="D6" s="147"/>
      <c r="E6" s="148"/>
      <c r="F6" s="149"/>
      <c r="G6" s="150">
        <f ca="1">IFERROR(NOW()-F6,"")</f>
        <v>45955.35529097222</v>
      </c>
      <c r="H6" s="149"/>
      <c r="I6" s="147" t="str">
        <f>IFERROR(VLOOKUP(D6,DB!A:F,6,0),"")</f>
        <v/>
      </c>
      <c r="J6" s="147" t="str">
        <f>IFERROR(VLOOKUP(D6,DB!A:G,7,0),"")</f>
        <v/>
      </c>
      <c r="K6" s="151"/>
      <c r="L6" s="152" t="str">
        <f>IFERROR(VLOOKUP(D6,DB!A:I,9,0),"")</f>
        <v/>
      </c>
    </row>
    <row r="7" spans="1:15" ht="15" customHeight="1">
      <c r="A7" s="134"/>
      <c r="B7" s="135" t="str">
        <f>IFERROR(VLOOKUP(D7,DB!A:K,11,0),"")</f>
        <v/>
      </c>
      <c r="C7" s="135"/>
      <c r="D7" s="135"/>
      <c r="E7" s="136"/>
      <c r="F7" s="137"/>
      <c r="G7" s="138">
        <f ca="1">IFERROR(NOW()-F7,"")</f>
        <v>45955.35529097222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45955.35529097222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45955.35529097222</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45955.35529097222</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45955.35529097222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45955.35529097222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45955.35529097222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45955.35529097222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45955.35529097222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45955.35529097222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45955.35529097222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45955.35529097222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45955.35529097222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45955.35529097222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45955.35529097222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45955.35529097222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45955.35529097222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45955.35529097222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45955.35529097222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45955.35529097222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45955.35529097222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45955.35529097222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45955.35529097222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45955.35529097222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45955.35529097222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45955.35529097222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45955.35529097222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45955.35529097222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45955.35529097222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45955.35529097222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45955.35529097222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45955.35529097222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45955.35529097222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45955.35529097222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45955.35529097222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45955.35529097222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45955.35529097222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45955.35529097222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45955.35529097222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45955.35529097222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45955.35529097222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45955.35529097222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45955.35529097222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45955.35529097222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45955.35529097222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45955.35529097222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45955.35529097222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45955.35529097222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45955.35529097222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45955.35529097222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45955.35529097222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45955.35529097222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45955.35529097222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45955.35529097222</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45955.35529097222</v>
      </c>
      <c r="H61" s="137"/>
      <c r="I61" s="135" t="str">
        <f>IFERROR(VLOOKUP(D61,DB!A:F,6,0),"")</f>
        <v/>
      </c>
      <c r="J61" s="135" t="str">
        <f>IFERROR(VLOOKUP(D61,DB!A:G,7,0),"")</f>
        <v/>
      </c>
      <c r="K61" s="139"/>
      <c r="L61" s="140" t="str">
        <f>IFERROR(VLOOKUP(D61,DB!A:I,9,0),"")</f>
        <v/>
      </c>
    </row>
    <row r="62" spans="1:12" ht="15" customHeight="1">
      <c r="A62" s="146"/>
      <c r="B62" s="147" t="str">
        <f>IFERROR(VLOOKUP(D62,DB!A:K,11,0),"")</f>
        <v/>
      </c>
      <c r="C62" s="147"/>
      <c r="D62" s="147"/>
      <c r="E62" s="148"/>
      <c r="F62" s="149"/>
      <c r="G62" s="150">
        <f ca="1">IFERROR(NOW()-F62,"")</f>
        <v>45955.35529097222</v>
      </c>
      <c r="H62" s="149"/>
      <c r="I62" s="147" t="str">
        <f>IFERROR(VLOOKUP(D62,DB!A:F,6,0),"")</f>
        <v/>
      </c>
      <c r="J62" s="147" t="str">
        <f>IFERROR(VLOOKUP(D62,DB!A:G,7,0),"")</f>
        <v/>
      </c>
      <c r="K62" s="151"/>
      <c r="L62" s="152" t="str">
        <f>IFERROR(VLOOKUP(D62,DB!A:I,9,0),"")</f>
        <v/>
      </c>
    </row>
  </sheetData>
  <customSheetViews>
    <customSheetView guid="{F6042A99-DD27-4453-835D-0834D95730CC}" filter="1" showAutoFilter="1">
      <pageMargins left="0" right="0" top="0" bottom="0" header="0" footer="0"/>
      <autoFilter ref="B1:M1" xr:uid="{47DA396F-8200-4166-9844-63FC626CFE02}"/>
    </customSheetView>
  </customSheetViews>
  <dataValidations count="2">
    <dataValidation allowBlank="1" showInputMessage="1" showErrorMessage="1" sqref="E1" xr:uid="{5DBA255D-CDD9-49FB-AD3C-AF70AB4EE696}"/>
    <dataValidation type="list" allowBlank="1" showInputMessage="1" showErrorMessage="1" sqref="E2:E6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
  <sheetViews>
    <sheetView tabSelected="1" workbookViewId="0">
      <selection activeCell="A8" sqref="A8:X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130.35545312500471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10.859515509255289</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45955.35529097222</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IFERROR(VLOOKUP(D7,DB!A:K,11,0),"")</f>
        <v>R2</v>
      </c>
      <c r="C6" s="18"/>
      <c r="D6" s="18"/>
      <c r="E6" s="115"/>
      <c r="F6" s="116"/>
      <c r="G6" s="117">
        <f ca="1">IFERROR(NOW()-F6,"-")</f>
        <v>45955.35529097222</v>
      </c>
      <c r="H6" s="116"/>
      <c r="I6" s="18" t="str">
        <f>IFERROR(VLOOKUP(D7,DB!A:F,6,0),"")</f>
        <v>SCECO</v>
      </c>
      <c r="J6" s="18" t="str">
        <f>IFERROR(VLOOKUP(D7,DB!A:G,7,0),"")</f>
        <v>Vandalized</v>
      </c>
      <c r="K6" s="19"/>
      <c r="L6" s="18" t="str">
        <f>IFERROR(VLOOKUP(D7,DB!A:I,9,0),"")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IFERROR(VLOOKUP(#REF!,DB!A:K,11,0),"")</f>
        <v/>
      </c>
      <c r="C7" s="18"/>
      <c r="D7" s="18" t="s">
        <v>39086</v>
      </c>
      <c r="E7" s="115"/>
      <c r="F7" s="116"/>
      <c r="G7" s="117">
        <f ca="1">IFERROR(NOW()-F7,"-")</f>
        <v>45955.355291087966</v>
      </c>
      <c r="H7" s="116"/>
      <c r="I7" s="18" t="str">
        <f>IFERROR(VLOOKUP(#REF!,DB!A:F,6,0),"")</f>
        <v/>
      </c>
      <c r="J7" s="18" t="str">
        <f>IFERROR(VLOOKUP(#REF!,DB!A:G,7,0),"")</f>
        <v/>
      </c>
      <c r="K7" s="19"/>
      <c r="L7" s="18" t="str">
        <f>IFERROR(VLOOKUP(#REF!,DB!A:I,9,0),"")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45955.35529097222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45955.355291087966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45955.355291087966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45955.355291087966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45955.355291087966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45955.355291087966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45955.355291087966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45955.355291087966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45955.355291087966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45955.355291087966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45955.355291087966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sheetData>
  <dataValidations count="2">
    <dataValidation allowBlank="1" showInputMessage="1" showErrorMessage="1" sqref="E1" xr:uid="{4D935161-CDD3-4592-B877-3FB59C99E142}"/>
    <dataValidation type="list" allowBlank="1" showInputMessage="1" showErrorMessage="1" sqref="E3:E4 E5:E1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45955.355291087966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45955.355291087966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45955.355291087966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45955.355291087966</v>
      </c>
      <c r="H5" s="22"/>
      <c r="I5" s="19" t="s">
        <v>39087</v>
      </c>
      <c r="J5" s="18" t="str">
        <f>IFERROR(VLOOKUP(D5,DB!A:G,7,0),"")</f>
        <v/>
      </c>
      <c r="K5" s="46"/>
      <c r="L5" s="23" t="str">
        <f>IFERROR(VLOOKUP(D5,DB!A:I,9,0),"")</f>
        <v/>
      </c>
    </row>
    <row r="6" spans="1:13" ht="15" customHeight="1">
      <c r="A6" s="19"/>
      <c r="B6" s="63" t="str">
        <f>IFERROR(VLOOKUP(D6,DB!A:K,11,0),"")</f>
        <v/>
      </c>
      <c r="C6" s="18"/>
      <c r="D6" s="18"/>
      <c r="E6" s="18"/>
      <c r="F6" s="20"/>
      <c r="G6" s="21">
        <f t="shared" ca="1" si="0"/>
        <v>45955.355291087966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45955.355291087966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45955.355291087966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45955.355291087966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45955.355291087966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45955.355291087966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45955.355291087966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45955.355291087966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45955.355291087966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45955.355291087966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45955.355291087966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45955.355291087966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45955.355291087966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45955.355291087966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45955.355291087966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45955.355291087966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45955.355291087966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45955.355291087966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45955.355291087966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45955.355291087966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45955.355291087966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45955.355291087966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45955.355291087966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45955.355291087966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45955.355291087966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45955.355291087966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45955.355291087966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45955.355291087966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45955.355291087966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45955.355291087966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45955.355291087966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45955.355291087966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45955.355291087966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45955.355291087966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45955.355291087966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45955.355291087966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45955.355291087966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45955.355291087966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45955.355291087966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45955.355291087966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45955.355291087966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45955.355291087966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45955.355291087966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45955.355291087966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45955.355291087966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45955.355291087966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45955.355291087966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45955.355291087966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45955.355291087966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45955.355291087966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45955.355291087966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45955.355291087966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45955.355291087966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45955.355291087966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45955.355291087966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45955.355291087966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45955.355291087966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45955.355291087966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45955.355291087966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45955.355291087966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45955.355291087966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45955.355291087966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45955.355291087966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45955.355291087966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45955.355291087966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45955.355291087966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45955.355291087966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45955.355291087966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45955.355291087966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45955.355291087966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45955.355291087966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45955.355291087966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45955.355291087966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45955.355291087966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45955.355291087966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45955.355291087966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45955.355291087966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45955.355291087966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45955.355291087966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45955.355291087966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45955.355291087966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45955.355291087966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45955.355291087966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45955.355291087966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45955.355291087966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45955.355291087966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45955.355291087966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45955.355291087966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45955.355291087966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45955.355291087966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45955.355291087966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45955.355291087966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45955.355291087966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45955.355291087966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45955.355291087966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45955.355291087966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45955.355291087966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45955.355291087966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45955.355291087966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45955.355291087966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45955.355291087966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45955.355291087966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45955.355291087966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45955.355291087966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45955.355291087966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45955.355291087966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45955.355291087966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45955.355291087966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45955.355291087966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45955.355291087966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45955.355291087966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45955.355291087966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45955.355291087966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45955.355291087966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45955.355291087966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45955.355291087966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45955.355291087966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45955.355291087966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45955.355291087966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45955.355291087966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45955.355291087966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45955.355291087966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45955.355291087966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45955.355291087966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45955.355291087966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45955.355291087966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45955.355291087966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45955.355291087966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45955.355291087966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45955.355291087966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45955.355291087966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45955.355291087966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45955.355291087966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45955.355291087966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45955.355291087966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45955.355291087966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45955.355291087966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45955.355291087966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45955.355291087966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45955.355291087966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45955.355291087966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45955.355291087966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45955.355291087966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45955.355291087966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45955.355291087966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45955.355291087966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45955.355291087966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45955.355291087966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45955.355291087966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45955.355291087966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45955.355291087966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45955.355291087966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45955.355291087966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45955.355291087966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45955.355291087966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45955.355291087966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45955.355291087966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45955.355291087966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45955.355291087966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45955.355291087966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45955.355291087966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45955.355291087966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45955.355291087966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45955.355291087966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45955.355291087966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45955.355291087966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45955.355291087966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45955.355291087966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45955.355291087966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45955.355291087966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45955.355291087966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45955.355291087966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45955.355291087966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45955.355291087966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45955.355291087966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45955.355291087966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45955.355291087966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45955.355291087966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45955.355291087966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45955.355291087966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45955.355291087966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45955.355291087966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45955.355291087966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45955.355291087966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45955.355291087966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45955.355291087966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45955.355291087966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45955.355291087966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45955.355291087966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45955.355291087966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45955.355291087966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45955.355291087966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45955.355291087966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45955.355291087966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45955.355291087966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45955.355291087966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45955.355291087966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45955.355291087966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45955.355291087966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45955.355291087966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45955.355291087966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45955.355291087966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45955.355291087966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45955.355291087966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45955.355291087966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45955.355291087966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45955.355291087966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45955.355291087966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45955.355291087966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45955.355291087966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45955.355291087966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45955.355291087966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45955.355291087966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45955.355291087966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45955.355291087966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45955.355291087966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45955.355291087966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45955.355291087966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45955.355291087966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45955.355291087966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45955.355291087966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45955.355291087966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45955.355291087966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45955.355291087966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45955.355291087966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45955.355291087966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45955.355291087966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45955.355291087966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45955.355291087966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45955.355291087966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45955.355291087966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45955.355291087966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45955.355291087966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45955.355291087966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45955.355291087966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45955.355291087966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45955.355291087966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45955.355291087966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45955.355291087966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45955.355291087966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45955.355291087966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45955.355291087966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45955.355291087966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45955.355291087966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45955.355291087966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45955.355291087966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45955.355291087966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45955.355291087966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45955.355291087966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45955.355291087966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45955.355291087966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45955.355291087966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45955.355291087966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45955.355291087966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45955.355291087966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45955.355291087966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45955.355291087966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45955.355291087966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45955.355291087966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45955.355291087966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45955.355291087966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45955.355291087966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45955.355291087966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45955.355291087966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45955.355291087966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45955.355291087966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45955.355291087966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45955.355291087966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45955.355291087966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45955.355291087966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45955.355291087966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45955.355291087966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45955.355291087966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45955.355291087966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45955.355291087966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45955.355291087966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45955.355291087966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45955.355291087966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45955.355291087966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45955.355291087966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45955.355291087966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45955.355291087966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45955.355291087966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45955.355291087966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45955.355291087966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45955.355291087966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45955.355291087966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45955.355291087966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45955.355291087966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45955.355291087966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45955.355291087966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45955.355291087966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45955.355291087966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45955.355291087966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45955.355291087966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45955.355291087966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45955.355291087966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45955.355291087966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45955.355291087966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45955.355291087966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45955.355291087966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45955.355291087966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45955.355291087966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45955.355291087966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45955.355291087966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45955.355291087966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45955.355291087966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45955.355291087966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45955.355291087966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45955.355291087966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45955.355291087966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45955.355291087966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45955.355291087966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45955.355291087966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45955.355291087966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45955.355291087966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45955.355291087966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45955.355291087966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45955.355291087966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45955.355291087966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45955.355291087966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45955.355291087966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45955.355291087966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45955.355291087966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45955.355291087966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45955.355291087966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45955.355291087966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45955.355291087966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45955.355291087966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45955.355291087966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45955.355291087966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45955.355291087966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45955.355291087966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45955.355291087966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45955.355291087966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45955.355291087966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45955.355291087966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45955.355291087966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45955.355291087966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45955.355291087966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45955.355291087966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45955.355291087966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45955.355291087966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45955.355291087966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45955.355291087966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45955.355291087966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45955.355291087966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45955.355291087966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45955.355291087966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45955.355291087966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45955.355291087966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45955.355291087966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45955.355291087966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45955.355291087966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45955.355291087966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45955.355291087966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45955.355291087966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45955.355291087966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45955.355291087966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45955.355291087966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45955.355291087966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45955.355291087966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45955.355291087966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45955.355291087966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45955.355291087966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45955.355291087966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45955.355291087966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45955.355291087966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45955.355291087966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45955.355291087966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45955.355291087966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45955.355291087966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45955.355291087966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45955.355291087966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45955.355291087966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45955.355291087966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45955.355291087966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45955.355291087966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45955.355291087966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45955.355291087966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45955.355291087966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45955.355291087966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45955.355291087966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45955.355291087966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45955.355291087966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45955.355291087966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45955.355291087966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45955.355291087966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45955.355291087966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45955.355291087966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45955.355291087966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45955.355291087966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45955.355291087966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45955.355291087966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45955.355291087966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45955.355291087966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45955.355291087966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45955.355291087966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45955.355291087966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45955.355291087966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45955.355291087966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45955.355291087966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45955.355291087966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45955.355291087966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45955.355291087966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45955.355291087966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45955.355291087966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45955.355291087966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45955.355291087966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45955.355291087966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45955.355291087966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45955.355291087966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45955.355291087966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45955.355291087966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45955.355291087966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45955.355291087966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45955.355291087966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45955.355291087966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45955.355291087966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45955.355291087966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45955.355291087966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45955.355291087966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45955.355291087966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45955.355291087966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45955.355291087966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45955.355291087966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45955.355291087966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45955.355291087966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45955.355291087966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45955.355291087966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45955.355291087966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45955.355291087966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45955.355291087966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45955.355291087966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45955.355291087966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45955.355291087966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45955.355291087966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45955.355291087966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45955.355291087966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45955.355291087966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45955.355291087966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45955.355291087966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45955.355291087966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45955.355291087966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45955.355291087966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45955.355291087966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45955.355291087966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45955.355291087966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45955.355291087966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45955.355291087966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45955.355291087966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45955.355291087966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45955.355291087966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45955.355291087966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45955.355291087966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45955.355291087966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45955.355291087966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45955.355291087966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45955.355291087966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45955.355291087966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45955.355291087966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45955.355291087966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45955.355291087966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45955.355291087966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45955.355291087966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45955.355291087966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45955.355291087966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45955.355291087966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45955.355291087966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45955.355291087966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45955.355291087966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45955.355291087966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45955.355291087966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45955.355291087966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45955.355291087966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45955.355291087966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45955.355291087966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45955.355291087966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45955.355291087966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45955.355291087966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45955.355291087966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45955.355291087966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45955.355291087966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45955.355291087966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45955.355291087966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45955.355291087966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45955.355291087966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45955.355291087966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45955.355291087966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45955.355291087966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45955.355291087966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45955.355291087966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45955.355291087966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45955.355291087966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45955.355291087966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45955.355291087966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45955.355291087966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45955.355291087966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45955.355291087966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45955.355291087966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45955.355291087966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45955.355291087966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45955.355291087966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45955.355291087966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45955.355291087966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45955.355291087966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45955.355291087966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45955.355291087966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45955.355291087966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45955.355291087966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45955.355291087966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45955.355291087966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45955.355291087966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45955.355291087966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45955.355291087966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45955.355291087966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45955.355291087966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45955.355291087966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45955.355291087966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45955.355291087966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45955.355291087966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45955.355291087966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45955.355291087966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45955.355291087966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45955.355291087966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45955.355291087966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45955.355291087966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45955.355291087966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45955.355291087966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45955.355291087966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45955.355291087966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45955.355291087966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45955.355291087966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45955.355291087966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45955.355291087966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45955.355291087966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45955.355291087966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45955.355291087966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45955.355291087966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45955.355291087966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45955.355291087966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45955.355291087966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45955.355291087966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45955.355291087966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45955.355291087966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45955.355291087966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45955.355291087966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45955.355291087966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45955.355291087966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45955.355291087966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45955.355291087966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45955.355291087966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45955.355291087966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45955.355291087966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45955.355291087966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45955.355291087966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45955.355291087966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45955.355291087966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45955.355291087966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45955.355291087966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45955.355291087966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45955.355291087966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45955.355291087966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45955.355291087966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45955.355291087966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45955.355291087966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45955.355291087966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45955.355291087966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45955.355291087966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45955.355291087966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45955.355291087966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45955.355291087966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45955.355291087966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45955.355291087966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45955.355291087966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45955.355291087966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45955.355291087966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45955.355291087966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45955.355291087966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45955.355291087966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45955.355291087966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45955.355291087966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45955.355291087966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45955.355291087966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45955.355291087966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45955.355291087966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45955.355291087966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45955.355291087966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45955.355291087966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45955.355291087966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45955.355291087966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45955.355291087966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45955.355291087966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45955.355291087966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45955.355291087966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45955.355291087966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45955.355291087966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45955.355291087966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45955.355291087966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45955.355291087966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45955.355291087966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45955.355291087966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45955.355291087966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45955.355291087966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45955.355291087966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45955.355291087966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45955.355291087966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45955.355291087966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45955.355291087966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45955.355291087966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45955.355291087966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45955.355291087966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45955.355291087966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45955.355291087966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45955.355291087966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45955.355291087966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45955.355291087966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45955.355291087966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45955.355291087966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45955.355291087966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45955.355291087966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45955.355291087966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45955.355291087966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45955.355291087966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45955.355291087966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45955.355291087966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45955.355291087966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45955.355291087966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45955.355291087966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45955.355291087966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45955.355291087966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45955.355291087966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45955.355291087966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45955.355291087966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45955.355291087966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45955.355291087966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45955.355291087966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45955.355291087966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45955.355291087966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45955.355291087966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45955.355291087966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45955.355291087966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45955.355291087966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45955.355291087966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45955.355291087966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45955.355291087966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45955.355291087966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45955.355291087966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45955.355291087966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45955.355291087966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45955.355291087966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45955.355291087966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45955.355291087966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45955.355291087966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45955.355291087966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45955.355291087966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45955.355291087966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45955.355291087966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45955.355291087966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45955.355291087966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45955.355291087966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45955.355291087966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45955.355291087966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45955.355291087966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45955.355291087966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45955.355291087966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45955.355291087966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45955.355291087966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45955.355291087966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45955.355291087966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45955.355291087966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45955.355291087966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45955.355291087966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45955.355291087966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45955.355291087966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45955.355291087966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45955.355291087966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45955.355291087966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45955.355291087966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45955.355291087966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45955.355291087966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45955.355291087966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45955.355291087966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45955.355291087966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45955.355291087966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45955.355291087966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45955.355291087966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45955.355291087966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45955.355291087966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45955.355291087966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45955.355291087966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45955.355291087966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45955.355291087966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45955.355291087966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45955.355291087966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45955.355291087966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45955.355291087966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45955.355291087966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45955.355291087966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45955.355291087966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45955.355291087966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45955.355291087966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45955.355291087966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45955.355291087966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45955.355291087966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45955.355291087966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45955.355291087966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45955.355291087966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45955.355291087966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45955.355291087966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45955.355291087966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45955.355291087966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45955.355291087966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45955.355291087966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45955.355291087966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45955.355291087966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45955.355291087966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45955.355291087966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45955.355291087966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45955.355291087966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45955.355291087966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45955.355291087966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45955.355291087966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45955.355291087966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45955.355291087966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45955.355291087966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45955.355291087966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45955.355291087966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45955.355291087966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45955.355291087966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45955.355291087966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45955.355291087966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45955.355291087966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45955.355291087966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45955.355291087966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45955.355291087966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45955.355291087966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45955.355291087966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45955.355291087966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45955.355291087966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45955.355291087966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45955.355291087966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45955.355291087966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45955.355291087966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45955.355291087966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45955.355291087966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45955.355291087966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45955.355291087966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45955.355291087966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45955.355291087966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45955.355291087966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45955.355291087966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45955.355291087966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45955.355291087966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45955.355291087966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45955.355291087966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45955.355291087966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45955.355291087966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45955.355291087966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45955.355291087966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45955.355291087966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45955.355291087966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45955.355291087966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45955.355291087966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45955.355291087966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45955.355291087966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45955.355291087966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45955.355291087966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45955.355291087966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45955.355291087966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45955.355291087966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45955.355291087966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45955.355291087966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45955.355291087966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45955.355291087966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45955.355291087966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45955.355291087966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45955.355291087966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45955.355291087966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45955.355291087966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45955.355291087966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45955.355291087966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45955.355291087966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45955.355291087966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45955.355291087966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45955.355291087966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45955.355291087966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45955.355291087966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45955.355291087966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45955.355291087966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45955.355291087966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45955.355291087966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45955.355291087966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45955.355291087966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45955.355291087966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45955.355291087966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45955.355291087966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45955.355291087966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45955.355291087966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45955.355291087966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45955.355291087966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45955.355291087966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45955.355291087966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45955.355291087966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45955.355291087966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45955.355291087966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45955.355291087966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45955.355291087966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45955.355291087966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45955.355291087966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45955.355291087966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45955.355291087966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45955.355291087966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45955.355291087966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45955.355291087966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45955.355291087966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45955.355291087966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45955.355291087966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45955.355291087966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45955.355291087966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45955.355291087966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45955.355291087966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45955.355291087966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45955.355291087966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45955.355291087966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45955.355291087966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45955.355291087966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45955.355291087966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45955.355291087966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45955.355291087966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45955.355291087966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45955.355291087966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45955.355291087966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45955.355291087966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45955.355291087966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45955.355291087966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45955.355291087966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45955.355291087966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45955.355291087966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45955.355291087966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45955.355291087966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45955.355291087966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45955.355291087966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45955.355291087966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45955.355291087966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45955.355291087966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45955.355291087966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45955.355291087966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45955.355291087966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45955.355291087966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45955.355291087966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45955.355291087966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45955.355291087966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45955.355291087966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45955.355291087966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45955.355291087966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45955.355291087966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45955.355291087966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45955.355291087966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45955.355291087966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45955.355291087966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45955.355291087966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45955.355291087966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45955.355291087966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45955.355291087966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45955.355291087966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45955.355291087966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45955.355291087966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45955.355291087966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45955.355291087966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45955.355291087966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45955.355291087966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45955.355291087966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45955.355291087966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45955.355291087966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45955.355291087966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45955.355291087966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45955.355291087966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45955.355291087966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45955.355291087966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45955.355291087966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45955.355291087966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45955.355291087966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45955.355291087966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45955.355291087966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45955.355291087966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45955.355291087966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45955.355291087966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45955.355291087966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45955.355291087966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45955.355291087966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45955.355291087966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45955.355291087966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45955.355291087966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45955.355291087966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45955.355291087966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45955.355291087966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45955.355291087966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45955.355291087966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45955.355291087966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45955.355291087966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45955.355291087966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45955.355291087966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45955.355291087966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45955.355291087966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45955.355291087966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45955.355291087966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45955.355291087966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45955.355291087966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45955.355291087966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45955.355291087966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45955.355291087966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45955.355291087966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45955.355291087966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45955.355291087966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45955.355291087966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45955.355291087966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45955.355291087966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45955.355291087966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45955.355291087966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45955.355291087966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45955.355291087966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45955.355291087966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45955.355291087966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45955.355291087966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45955.355291087966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45955.355291087966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45955.355291087966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45955.355291087966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45955.355291087966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45955.355291087966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45955.355291087966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45955.355291087966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45955.355291087966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45955.355291087966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45955.355291087966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45955.355291087966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45955.355291087966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45955.355291087966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45955.355291087966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45955.355291087966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45955.355291087966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45955.355291087966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45955.355291087966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45955.355291087966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45955.355291087966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45955.355291087966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45955.355291087966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45955.355291087966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45955.355291087966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45955.355291087966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45955.355291087966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45955.355291087966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45955.355291087966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45955.355291087966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45955.355291087966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45955.355291087966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45955.355291087966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45955.355291087966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45955.355291087966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45955.355291087966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45955.355291087966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45955.355291087966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45955.355291087966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45955.355291087966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45955.355291087966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45955.355291087966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45955.355291087966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45955.355291087966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45955.355291087966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45955.355291087966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45955.355291087966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45955.355291087966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45955.355291087966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45955.355291087966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45955.355291087966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45955.355291087966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45955.355291087966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45955.355291087966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45955.355291087966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45955.355291087966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45955.355291087966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45955.355291087966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45955.355291087966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45955.355291087966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45955.355291087966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45955.355291087966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45955.355291087966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45955.355291087966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45955.355291087966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45955.355291087966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45955.355291087966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45955.355291087966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45955.355291087966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45955.355291087966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45955.355291087966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45955.355291087966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45955.355291087966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45955.355291087966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45955.355291087966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45955.355291087966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45955.355291087966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45955.355291087966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45955.355291087966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45955.355291087966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45955.355291087966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45955.355291087966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45955.355291087966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45955.355291087966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45955.355291087966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45955.355291087966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45955.355291087966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45955.355291087966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45955.355291087966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45955.355291087966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45955.355291087966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45955.355291087966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45955.355291087966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45955.355291087966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45955.355291087966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45955.355291087966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45955.355291087966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45955.355291087966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45955.355291087966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45955.355291087966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45955.355291087966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45955.355291087966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45955.355291087966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45955.355291087966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45955.355291087966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45955.355291087966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45955.355291087966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45955.355291087966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45955.355291087966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45955.355291087966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45955.355291087966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45955.355291087966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45955.355291087966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45955.355291087966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45955.355291087966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45955.355291087966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45955.355291087966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45955.355291087966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45955.355291087966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45955.355291087966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45955.355291087966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45955.355291087966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45955.355291087966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45955.355291087966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45955.355291087966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45955.355291087966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45955.355291087966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45955.355291087966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45955.355291087966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45955.355291087966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45955.355291087966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45955.355291087966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45955.355291087966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45955.355291087966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45955.355291087966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45955.355291087966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45955.355291087966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45955.355291087966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45955.355291087966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45955.355291087966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45955.355291087966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45955.355291087966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45955.355291087966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45955.355291087966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45955.355291087966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45955.355291087966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45955.355291087966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45955.355291087966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45955.355291087966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45955.355291087966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45955.355291087966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45955.355291087966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45955.355291087966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45955.355291087966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45955.355291087966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45955.355291087966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45955.355291087966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45955.355291087966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45955.355291087966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45955.355291087966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45955.355291087966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45955.355291087966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45955.355291087966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45955.355291087966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45955.355291087966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45955.355291087966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45955.355291087966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45955.355291087966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45955.355291087966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45955.355291087966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45955.355291087966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45955.355291087966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45955.355291087966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45955.355291087966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45955.355291087966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45955.355291087966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45955.355291087966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45955.355291087966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45955.355291087966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45955.355291087966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45955.355291087966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45955.355291087966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45955.355291087966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45955.355291087966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45955.355291087966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45955.355291087966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45955.355291087966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45955.355291087966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45955.355291087966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45955.355291087966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45955.355291087966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45955.355291087966</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workbookViewId="0">
      <selection activeCell="H6" sqref="H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39088</v>
      </c>
      <c r="B2" s="97" t="str">
        <f>IFERROR(VLOOKUP(D2,DB!A:K,11,0),"")</f>
        <v>R4</v>
      </c>
      <c r="C2" s="98">
        <v>1</v>
      </c>
      <c r="D2" s="94" t="s">
        <v>35115</v>
      </c>
      <c r="E2" s="99" t="s">
        <v>38998</v>
      </c>
      <c r="F2" s="100">
        <v>45703.480717592596</v>
      </c>
      <c r="G2" s="101">
        <f ca="1">IFERROR(NOW()-F2,"")</f>
        <v>251.87457337962405</v>
      </c>
      <c r="H2" s="100">
        <v>45703.474768518521</v>
      </c>
      <c r="I2" s="97" t="str">
        <f>IFERROR(VLOOKUP(D2,DB!A:F,6,0),"")</f>
        <v>SCECO</v>
      </c>
      <c r="J2" s="97" t="str">
        <f>IFERROR(VLOOKUP(D2,DB!A:G,7,0),"")</f>
        <v>Dead</v>
      </c>
      <c r="K2" s="102" t="s">
        <v>39089</v>
      </c>
      <c r="L2" s="94" t="str">
        <f>IFERROR(VLOOKUP(D2,DB!A:I,9,0),"")</f>
        <v>Latis</v>
      </c>
    </row>
    <row r="3" spans="1:16" ht="30" customHeight="1">
      <c r="A3" s="120" t="s">
        <v>39090</v>
      </c>
      <c r="B3" s="97" t="str">
        <f>IFERROR(VLOOKUP(D3,DB!A:K,11,0),"")</f>
        <v>R4</v>
      </c>
      <c r="C3" s="121">
        <v>1</v>
      </c>
      <c r="D3" s="120" t="s">
        <v>27420</v>
      </c>
      <c r="E3" s="99" t="s">
        <v>38998</v>
      </c>
      <c r="F3" s="124">
        <v>45953.634722222225</v>
      </c>
      <c r="G3" s="125">
        <f ca="1">IFERROR(NOW()-F3,"")</f>
        <v>1.7205687499954365</v>
      </c>
      <c r="H3" s="124">
        <v>45953.546631944446</v>
      </c>
      <c r="I3" s="120" t="str">
        <f>IFERROR(VLOOKUP(D3,DB!A:F,6,0),"")</f>
        <v>SCECO</v>
      </c>
      <c r="J3" s="120" t="str">
        <f>IFERROR(VLOOKUP(D3,DB!A:G,7,0),"")</f>
        <v>Dead</v>
      </c>
      <c r="K3" s="126" t="s">
        <v>39091</v>
      </c>
      <c r="L3" s="122" t="str">
        <f>IFERROR(VLOOKUP(D3,DB!A:I,9,0),"")</f>
        <v>Latis</v>
      </c>
    </row>
    <row r="4" spans="1:16" ht="18" customHeight="1">
      <c r="A4" s="120" t="s">
        <v>39092</v>
      </c>
      <c r="B4" s="120" t="str">
        <f>IFERROR(VLOOKUP(D4,DB!A:K,11,0),"")</f>
        <v>R4</v>
      </c>
      <c r="C4" s="121">
        <v>3</v>
      </c>
      <c r="D4" s="94" t="s">
        <v>39093</v>
      </c>
      <c r="E4" s="99" t="s">
        <v>38998</v>
      </c>
      <c r="F4" s="124">
        <v>45955.321527777778</v>
      </c>
      <c r="G4" s="125">
        <f ca="1">IFERROR(NOW()-F4,"")</f>
        <v>3.3763194442144595E-2</v>
      </c>
      <c r="H4" s="124">
        <v>45955.313344907408</v>
      </c>
      <c r="I4" s="120" t="str">
        <f>IFERROR(VLOOKUP(D4,DB!A:F,6,0),"")</f>
        <v>SCECO</v>
      </c>
      <c r="J4" s="120" t="str">
        <f>IFERROR(VLOOKUP(D4,DB!A:G,7,0),"")</f>
        <v>Dead+Dead</v>
      </c>
      <c r="K4" s="126" t="s">
        <v>39094</v>
      </c>
      <c r="L4" s="122" t="str">
        <f>IFERROR(VLOOKUP(D4,DB!A:I,9,0),"")</f>
        <v>Latis</v>
      </c>
    </row>
    <row r="5" spans="1:16" ht="15" customHeight="1">
      <c r="A5" s="120"/>
      <c r="B5" s="120" t="str">
        <f>IFERROR(VLOOKUP(D5,DB!A:K,11,0),"")</f>
        <v/>
      </c>
      <c r="C5" s="121"/>
      <c r="D5" s="122"/>
      <c r="E5" s="99"/>
      <c r="F5" s="124"/>
      <c r="G5" s="125">
        <f ca="1">IFERROR(NOW()-F5,"")</f>
        <v>45955.35529097222</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45955.35529097222</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45955.35529097222</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45955.35529097222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45955.35529097222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45955.35529097222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45955.35529097222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45955.35529097222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45955.35529097222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62"/>
      <c r="E14" s="99"/>
      <c r="F14" s="124"/>
      <c r="G14" s="125">
        <f ca="1">IFERROR(NOW()-F14,"")</f>
        <v>45955.35529097222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45955.35529097222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45955.35529097222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3"/>
      <c r="E17" s="99"/>
      <c r="F17" s="124"/>
      <c r="G17" s="125">
        <f ca="1">IFERROR(NOW()-F17,"")</f>
        <v>45955.35529097222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45955.35529097222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45955.35529097222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45955.35529097222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45955.35529097222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45955.35529097222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45955.35529097222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45955.35529097222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45955.35529097222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45955.35529097222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45955.35529097222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45955.35529097222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45955.35529097222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45955.35529097222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45955.35529097222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45955.35529097222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45955.35529097222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45955.35529097222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45955.35529097222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45955.35529097222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45955.35529097222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45955.35529097222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45955.35529097222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45955.35529097222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45955.35529097222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45955.35529097222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45955.35529097222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45955.35529097222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45955.35529097222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45955.35529097222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45955.35529097222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45955.35529097222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45955.35529097222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45955.35529097222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45955.35529097222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45955.35529097222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45955.35529097222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45955.35529097222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45955.35529097222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45955.35529097222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45955.35529097222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45955.35529097222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45955.35529097222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45955.35529097222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45955.35529097222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45955.35529097222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45955.35529097222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45955.35529097222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45955.35529097222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45955.35529097222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45955.35529097222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45955.35529097222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45955.35529097222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45955.35529097222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45955.35529097222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45955.35529097222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45955.35529097222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45955.35529097222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45955.35529097222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45955.35529097222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45955.35529097222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45955.35529097222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45955.35529097222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45955.35529097222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45955.35529097222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45955.35529097222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45955.35529097222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45955.35529097222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45955.35529097222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45955.35529097222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45955.35529097222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45955.35529097222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45955.35529097222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45955.35529097222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45955.35529097222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45955.35529097222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45955.35529097222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45955.35529097222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45955.35529097222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45955.35529097222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45955.35529097222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45955.35529097222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45955.35529097222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45955.35529097222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45955.35529097222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45955.35529097222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45955.35529097222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45955.35529097222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45955.35529097222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45955.35529097222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45955.35529097222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45955.35529097222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45955.35529097222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45955.35529097222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45955.35529097222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45955.35529097222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45955.35529097222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45955.35529097222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45955.35529097222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45955.35529097222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45955.35529097222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45955.35529097222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45955.35529097222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45955.35529097222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45955.35529097222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45955.35529097222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45955.35529097222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45955.35529097222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45955.35529097222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45955.35529097222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45955.35529097222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45955.35529097222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45955.35529097222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45955.35529097222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45955.35529097222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45955.35529097222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45955.35529097222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45955.35529097222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45955.35529097222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45955.35529097222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45955.35529097222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45955.35529097222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45955.35529097222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45955.35529097222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45955.35529097222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45955.35529097222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45955.35529097222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45955.35529097222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45955.35529097222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45955.35529097222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45955.35529097222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45955.35529097222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45955.35529097222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45955.35529097222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45955.35529097222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45955.35529097222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45955.35529097222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45955.35529097222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45955.35529097222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45955.35529097222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45955.35529097222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45955.35529097222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45955.35529097222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45955.35529097222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45955.35529097222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45955.35529097222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45955.35529097222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45955.35529097222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45955.35529097222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45955.35529097222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45955.35529097222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45955.35529097222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45955.35529097222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45955.35529097222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45955.35529097222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45955.35529097222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45955.35529097222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45955.35529097222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45955.35529097222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45955.35529097222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45955.35529097222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45955.35529097222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45955.35529097222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45955.35529097222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45955.35529097222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45955.35529097222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45955.35529097222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45955.35529097222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45955.35529097222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45955.35529097222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45955.35529097222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45955.35529097222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45955.35529097222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45955.35529097222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45955.35529097222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45955.35529097222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45955.35529097222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45955.35529097222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45955.35529097222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45955.35529097222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45955.35529097222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45955.35529097222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45955.35529097222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45955.35529097222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45955.35529097222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45955.35529097222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45955.35529097222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45955.35529097222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45955.35529097222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45955.35529097222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45955.35529097222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45955.35529097222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45955.35529097222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45955.35529097222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45955.35529097222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45955.35529097222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45955.35529097222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45955.35529097222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45955.35529097222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45955.35529097222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45955.35529097222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45955.35529097222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45955.35529097222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45955.35529097222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45955.35529097222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45955.35529097222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45955.35529097222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45955.35529097222</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45955.35529097222</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45955.35529097222</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45955.35529097222</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45955.35529097222</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45955.35529097222</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63.523230787031935</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29.166413657403609</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6.6941798611078411</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0.90564976851601386</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45955.35529097222</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45955.35529097222</v>
      </c>
      <c r="H7" s="154"/>
      <c r="I7" s="153" t="str">
        <f>IFERROR(VLOOKUP(D7,DB!A:F,6,0),"")</f>
        <v/>
      </c>
      <c r="J7" s="153" t="str">
        <f>IFERROR(VLOOKUP(D7,DB!A:G,7,0),"")</f>
        <v/>
      </c>
      <c r="K7" s="153"/>
      <c r="L7" s="153" t="str">
        <f>IFERROR(VLOOKUP(D7,DB!A:I,9,0),"")</f>
        <v/>
      </c>
    </row>
    <row r="8" spans="1:13" ht="15">
      <c r="A8" s="153"/>
      <c r="B8" s="153" t="str">
        <f>IFERROR(VLOOKUP(D8,DB!A:K,11,0),"")</f>
        <v/>
      </c>
      <c r="C8" s="153"/>
      <c r="D8" s="164"/>
      <c r="E8" s="153"/>
      <c r="F8" s="154"/>
      <c r="G8" s="155">
        <f ca="1">IFERROR(NOW()-F8,"")</f>
        <v>45955.35529097222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45955.35529097222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45955.35529097222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45955.35529097222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45955.35529097222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45955.35529097222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45955.35529097222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45955.35529097222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45955.35529097222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45955.35529097222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45955.35529097222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45955.35529097222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45955.35529097222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45955.35529097222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45955.35529097222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45955.35529097222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45955.35529097222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45955.35529097222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45955.35529097222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45955.35529097222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45955.35529097222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45955.35529097222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45955.35529097222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45955.35529097222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45955.35529097222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45955.35529097222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45955.35529097222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45955.35529097222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45955.35529097222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45955.35529097222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45955.35529097222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45955.35529097222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45955.35529097222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45955.35529097222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45955.35529097222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45955.35529097222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45955.35529097222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45955.35529097222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45955.35529097222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45955.35529097222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45955.35529097222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45955.35529097222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45955.35529097222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45955.35529097222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45955.35529097222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45955.35529097222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45955.35529097222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45955.35529097222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45955.35529097222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45955.35529097222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45955.35529097222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45955.35529097222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45955.35529097222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45955.35529097222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45955.35529097222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45955.35529097222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45955.35529097222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45955.35529097222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45955.35529097222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45955.35529097222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45955.35529097222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45955.35529097222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45955.35529097222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45955.35529097222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45955.35529097222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45955.35529097222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45955.35529097222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45955.35529097222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45955.35529097222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45955.35529097222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45955.35529097222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45955.35529097222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45955.35529097222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45955.35529097222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45955.35529097222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45955.35529097222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45955.35529097222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45955.35529097222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45955.35529097222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45955.35529097222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45955.35529097222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45955.35529097222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45955.35529097222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45955.35529097222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45955.35529097222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45955.35529097222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45955.35529097222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45955.35529097222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45955.35529097222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45955.35529097222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45955.35529097222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45955.35529097222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45955.35529097222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45955.35529097222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45955.35529097222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45955.35529097222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45955.35529097222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45955.35529097222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45955.35529097222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45955.35529097222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45955.35529097222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45955.35529097222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45955.35529097222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45955.35529097222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45955.35529097222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45955.35529097222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45955.35529097222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45955.35529097222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45955.35529097222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45955.35529097222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45955.35529097222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45955.35529097222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45955.35529097222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45955.35529097222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45955.35529097222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45955.35529097222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45955.35529097222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45955.35529097222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45955.35529097222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45955.35529097222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45955.35529097222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45955.35529097222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45955.35529097222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45955.35529097222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45955.35529097222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45955.35529097222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45955.35529097222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45955.35529097222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45955.35529097222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45955.35529097222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45955.35529097222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45955.35529097222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45955.35529097222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45955.35529097222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45955.35529097222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45955.35529097222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45955.35529097222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45955.35529097222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45955.35529097222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45955.35529097222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45955.35529097222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45955.35529097222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45955.35529097222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45955.35529097222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45955.35529097222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45955.35529097222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45955.35529097222</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45955.35529097222</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45955.35529097222</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45955.35529097222</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45955.35529097222</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45955.35529097222</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45955.35529097222</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45955.35529097222</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45955.35529097222</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45955.35529097222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45955.35529097222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45955.35529097222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45955.35529097222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45955.35529097222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45955.35529097222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45955.35529097222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45955.35529097222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45955.35529097222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45955.35529097222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45955.35529097222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45955.35529097222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45955.35529097222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45955.35529097222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45955.35529097222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45955.35529097222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45955.35529097222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45955.35529097222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45955.35529097222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45955.35529097222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45955.35529097222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45955.35529097222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45955.35529097222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45955.35529097222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45955.35529097222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45955.35529097222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45955.35529097222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45955.35529097222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45955.35529097222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45955.35529097222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45955.35529097222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45955.35529097222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45955.35529097222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45955.35529097222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45955.35529097222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45955.35529097222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45955.35529097222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45955.35529097222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45955.35529097222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45955.35529097222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45955.35529097222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45955.35529097222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45955.35529097222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45955.35529097222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45955.35529097222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45955.35529097222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45955.35529097222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45955.35529097222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45955.35529097222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45955.35529097222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45955.35529097222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45955.35529097222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45955.35529097222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45955.35529097222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45955.35529097222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45955.35529097222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45955.35529097222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45955.35529097222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45955.35529097222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45955.35529097222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45955.35529097222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45955.35529097222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45955.35529097222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45955.35529097222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45955.35529097222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45955.35529097222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45955.35529097222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45955.35529097222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45955.35529097222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45955.35529097222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45955.35529097222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45955.35529097222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45955.35529097222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45955.35529097222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45955.35529097222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45955.35529097222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45955.35529097222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45955.35529097222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45955.35529097222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45955.35529097222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45955.35529097222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45955.35529097222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45955.35529097222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45955.35529097222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45955.35529097222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45955.35529097222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45955.35529097222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45955.35529097222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45955.35529097222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45955.35529097222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45955.35529097222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45955.35529097222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45955.35529097222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45955.35529097222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45955.35529097222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45955.35529097222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45955.35529097222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45955.35529097222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45955.35529097222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45955.35529097222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45955.35529097222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45955.35529097222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45955.35529097222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45955.35529097222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45955.35529097222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45955.35529097222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45955.35529097222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45955.35529097222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45955.35529097222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45955.35529097222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45955.35529097222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45955.35529097222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45955.35529097222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45955.35529097222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45955.35529097222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45955.35529097222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45955.35529097222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45955.35529097222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45955.35529097222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45955.35529097222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45955.35529097222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45955.35529097222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45955.35529097222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45955.35529097222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45955.35529097222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45955.35529097222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45955.35529097222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45955.35529097222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45955.35529097222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45955.35529097222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45955.35529097222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45955.35529097222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45955.35529097222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45955.35529097222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45955.35529097222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45955.35529097222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45955.35529097222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45955.35529097222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45955.35529097222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45955.35529097222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45955.35529097222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45955.35529097222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45955.35529097222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45955.35529097222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45955.35529097222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45955.35529097222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45955.35529097222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45955.35529097222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45955.35529097222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45955.35529097222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45955.35529097222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45955.35529097222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45955.35529097222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45955.35529097222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45955.35529097222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45955.35529097222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45955.35529097222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45955.35529097222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45955.35529097222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45955.35529097222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45955.35529097222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45955.35529097222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45955.35529097222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45955.35529097222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45955.35529097222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45955.35529097222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45955.35529097222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45955.35529097222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45955.35529097222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45955.35529097222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45955.35529097222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45955.35529097222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45955.35529097222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45955.35529097222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45955.35529097222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45955.35529097222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45955.35529097222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45955.35529097222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45955.35529097222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45955.35529097222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45955.35529097222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45955.35529097222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45955.35529097222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45955.35529097222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45955.35529097222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45955.35529097222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45955.35529097222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45955.35529097222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45955.35529097222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45955.35529097222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45955.35529097222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45955.35529097222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45955.35529097222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45955.35529097222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45955.35529097222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45955.35529097222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45955.35529097222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45955.35529097222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45955.35529097222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45955.35529097222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45955.35529097222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45955.35529097222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45955.35529097222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45955.35529097222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45955.35529097222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45955.35529097222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45955.35529097222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45955.35529097222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45955.35529097222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45955.35529097222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45955.35529097222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45955.35529097222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45955.35529097222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45955.35529097222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45955.35529097222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45955.35529097222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45955.35529097222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45955.35529097222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45955.35529097222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45955.35529097222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45955.35529097222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45955.35529097222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45955.35529097222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45955.35529097222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45955.35529097222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45955.35529097222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45955.35529097222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45955.35529097222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45955.35529097222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45955.35529097222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45955.35529097222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45955.35529097222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45955.35529097222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45955.35529097222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45955.35529097222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45955.35529097222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45955.35529097222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45955.35529097222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45955.35529097222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45955.35529097222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45955.35529097222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45955.35529097222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45955.35529097222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45955.35529097222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45955.35529097222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45955.35529097222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45955.35529097222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45955.35529097222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45955.35529097222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45955.35529097222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45955.35529097222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45955.35529097222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45955.35529097222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45955.35529097222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45955.35529097222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45955.35529097222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45955.35529097222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45955.35529097222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45955.35529097222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45955.35529097222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45955.35529097222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45955.35529097222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45955.35529097222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45955.35529097222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45955.35529097222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45955.35529097222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45955.35529097222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45955.35529097222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45955.35529097222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45955.35529097222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45955.35529097222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45955.35529097222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45955.35529097222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45955.35529097222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45955.35529097222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45955.35529097222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45955.35529097222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45955.35529097222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45955.35529097222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45955.35529097222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45955.35529097222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45955.35529097222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45955.35529097222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45955.35529097222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45955.35529097222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45955.35529097222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45955.35529097222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45955.35529097222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45955.35529097222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45955.35529097222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45955.35529097222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45955.35529097222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45955.35529097222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45955.35529097222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45955.35529097222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45955.35529097222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45955.35529097222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45955.35529097222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45955.35529097222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45955.35529097222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45955.35529097222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45955.35529097222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45955.35529097222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45955.35529097222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45955.35529097222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45955.35529097222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45955.35529097222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45955.35529097222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45955.35529097222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45955.35529097222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45955.35529097222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45955.35529097222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45955.35529097222</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45955.35529097222</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45955.35529097222</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45955.35529097222</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39103</v>
      </c>
      <c r="B2" s="104" t="str">
        <f>IFERROR(VLOOKUP(D2,DB!A:K,11,0),"")</f>
        <v>R6</v>
      </c>
      <c r="C2" s="106">
        <v>3</v>
      </c>
      <c r="D2" s="104" t="s">
        <v>34505</v>
      </c>
      <c r="E2" s="107" t="s">
        <v>38998</v>
      </c>
      <c r="F2" s="108">
        <v>45955.327187499999</v>
      </c>
      <c r="G2" s="77">
        <f ca="1">IFERROR(NOW()-F2,"-")</f>
        <v>2.8103472221118864E-2</v>
      </c>
      <c r="H2" s="108">
        <v>45955.300671296296</v>
      </c>
      <c r="I2" s="104" t="str">
        <f>IFERROR(VLOOKUP(D2,DB!A:F,6,0),"")</f>
        <v>SCECO</v>
      </c>
      <c r="J2" s="103" t="str">
        <f>IFERROR(VLOOKUP(D2,DB!A:G,7,0),"")</f>
        <v>Dead</v>
      </c>
      <c r="K2" s="109" t="s">
        <v>39104</v>
      </c>
      <c r="L2" s="110" t="str">
        <f>IFERROR(VLOOKUP(D2,DB!A:I,9,0),"")</f>
        <v>Latis</v>
      </c>
    </row>
    <row r="3" spans="1:16383" ht="31.5" customHeight="1">
      <c r="A3" s="105"/>
      <c r="B3" s="104" t="str">
        <f>IFERROR(VLOOKUP(D3,DB!A:K,11,0),"")</f>
        <v/>
      </c>
      <c r="C3" s="106"/>
      <c r="D3" s="104"/>
      <c r="E3" s="107"/>
      <c r="F3" s="108"/>
      <c r="G3" s="77">
        <f ca="1">IFERROR(NOW()-F3,"-")</f>
        <v>45955.35529097222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45955.35529097222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45955.35529097222</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45955.35529097222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45955.35529097222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45955.35529097222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45955.35529097222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45955.35529097222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45955.35529097222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45955.35529097222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45955.35529097222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45955.35529097222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45955.35529097222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45955.35529097222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45955.35529097222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45955.35529097222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45955.35529097222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45955.35529097222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45955.35529097222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45955.35529097222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45955.35529097222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45955.35529097222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45955.35529097222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45955.35529097222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45955.35529097222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45955.35529097222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45955.35529097222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45955.35529097222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45955.35529097222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45955.35529097222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45955.35529097222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45955.35529097222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45955.35529097222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45955.35529097222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45955.35529097222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45955.35529097222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45955.35529097222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45955.35529097222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45955.35529097222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45955.35529097222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45955.35529097222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45955.35529097222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45955.35529097222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45955.35529097222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45955.35529097222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45955.35529097222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45955.35529097222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45955.35529097222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45955.35529097222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45955.35529097222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45955.35529097222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45955.35529097222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45955.35529097222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45955.35529097222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45955.35529097222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45955.35529097222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45955.35529097222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45955.35529097222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45955.35529097222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45955.35529097222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45955.35529097222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45955.35529097222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45955.35529097222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45955.35529097222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45955.35529097222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45955.35529097222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45955.35529097222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45955.35529097222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45955.35529097222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45955.35529097222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45955.35529097222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45955.35529097222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45955.35529097222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45955.35529097222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45955.35529097222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45955.35529097222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45955.35529097222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45955.35529097222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45955.35529097222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45955.35529097222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45955.35529097222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45955.35529097222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45955.35529097222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45955.35529097222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45955.35529097222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45955.35529097222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45955.35529097222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45955.35529097222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45955.35529097222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45955.35529097222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45955.35529097222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45955.35529097222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45955.35529097222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45955.35529097222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45955.35529097222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45955.35529097222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45955.35529097222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45955.35529097222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45955.35529097222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45955.35529097222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45955.35529097222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45955.35529097222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45955.35529097222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45955.35529097222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45955.35529097222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45955.35529097222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45955.35529097222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45955.35529097222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45955.35529097222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45955.35529097222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45955.35529097222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45955.35529097222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45955.35529097222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45955.35529097222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45955.35529097222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45955.35529097222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45955.35529097222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45955.35529097222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45955.35529097222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45955.35529097222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45955.35529097222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45955.35529097222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45955.35529097222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45955.35529097222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45955.35529097222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45955.35529097222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45955.35529097222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45955.35529097222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45955.35529097222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45955.35529097222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45955.35529097222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45955.35529097222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45955.35529097222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45955.35529097222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45955.35529097222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45955.35529097222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45955.35529097222</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45955.35529097222</v>
      </c>
      <c r="H140" s="108"/>
      <c r="I140" s="104" t="str">
        <f>IFERROR(VLOOKUP(D140,DB!A:F,6,0),"")</f>
        <v/>
      </c>
      <c r="J140" s="103" t="str">
        <f>IFERROR(VLOOKUP(D140,DB!A:G,7,0),"")</f>
        <v/>
      </c>
      <c r="K140" s="109"/>
      <c r="L140" s="110" t="str">
        <f>IFERROR(VLOOKUP(D140,DB!A:I,9,0),"")</f>
        <v/>
      </c>
    </row>
  </sheetData>
  <dataValidations count="2">
    <dataValidation allowBlank="1" showInputMessage="1" showErrorMessage="1" sqref="E1" xr:uid="{380493DB-286A-4683-AF55-C78F04945A49}"/>
    <dataValidation type="list" allowBlank="1" showInputMessage="1" showErrorMessage="1" sqref="E2:E14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2025-10-25T05:31:37Z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