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259" documentId="120_S{2AC9BD13-BADA-5192-A53E-5A8FF88502F6}" xr6:coauthVersionLast="47" xr6:coauthVersionMax="47" xr10:uidLastSave="{60D5D483-6B09-4C39-B7CC-B5C14A71623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4" i="4"/>
  <c r="L55" i="4"/>
  <c r="L56" i="4"/>
  <c r="L57" i="4"/>
  <c r="J54" i="4"/>
  <c r="J55" i="4"/>
  <c r="J56" i="4"/>
  <c r="J57" i="4"/>
  <c r="I54" i="4"/>
  <c r="I55" i="4"/>
  <c r="I56" i="4"/>
  <c r="I57" i="4"/>
  <c r="B54" i="4"/>
  <c r="B55" i="4"/>
  <c r="B56" i="4"/>
  <c r="B5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L51" i="4"/>
  <c r="L52" i="4"/>
  <c r="L53" i="4"/>
  <c r="J51" i="4"/>
  <c r="J52" i="4"/>
  <c r="J53" i="4"/>
  <c r="I51" i="4"/>
  <c r="I52" i="4"/>
  <c r="I53" i="4"/>
  <c r="B51" i="4"/>
  <c r="B52" i="4"/>
  <c r="B53" i="4"/>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6" i="9"/>
  <c r="B7" i="9"/>
  <c r="B8" i="9"/>
  <c r="B9" i="9"/>
  <c r="B10" i="9"/>
  <c r="B11" i="9"/>
  <c r="B12" i="9"/>
  <c r="B13" i="9"/>
  <c r="B14" i="9"/>
  <c r="B15" i="9"/>
  <c r="B16" i="9"/>
  <c r="B17" i="9"/>
  <c r="B18" i="9"/>
  <c r="B19" i="9"/>
  <c r="B20" i="9"/>
  <c r="B21" i="9"/>
  <c r="B22" i="9"/>
  <c r="B23" i="9"/>
  <c r="B24" i="9"/>
  <c r="B25" i="9"/>
  <c r="G6" i="9"/>
  <c r="G7" i="9"/>
  <c r="G8" i="9"/>
  <c r="G9" i="9"/>
  <c r="G10" i="9"/>
  <c r="G11" i="9"/>
  <c r="G12" i="9"/>
  <c r="G13" i="9"/>
  <c r="G14" i="9"/>
  <c r="G15" i="9"/>
  <c r="G16" i="9"/>
  <c r="G17" i="9"/>
  <c r="G18" i="9"/>
  <c r="G19" i="9"/>
  <c r="G20" i="9"/>
  <c r="G21" i="9"/>
  <c r="G22" i="9"/>
  <c r="G23" i="9"/>
  <c r="G24" i="9"/>
  <c r="G25" i="9"/>
  <c r="I6" i="9"/>
  <c r="I7" i="9"/>
  <c r="I8" i="9"/>
  <c r="I9" i="9"/>
  <c r="I10" i="9"/>
  <c r="I11" i="9"/>
  <c r="I12" i="9"/>
  <c r="I13" i="9"/>
  <c r="I14" i="9"/>
  <c r="I15" i="9"/>
  <c r="I16" i="9"/>
  <c r="I17" i="9"/>
  <c r="I18" i="9"/>
  <c r="I19" i="9"/>
  <c r="I20" i="9"/>
  <c r="I21" i="9"/>
  <c r="I22" i="9"/>
  <c r="I23" i="9"/>
  <c r="I24" i="9"/>
  <c r="I25" i="9"/>
  <c r="L6" i="9"/>
  <c r="L7" i="9"/>
  <c r="L8" i="9"/>
  <c r="L9" i="9"/>
  <c r="L10" i="9"/>
  <c r="L11" i="9"/>
  <c r="L12" i="9"/>
  <c r="L13" i="9"/>
  <c r="L14" i="9"/>
  <c r="L15" i="9"/>
  <c r="L16" i="9"/>
  <c r="L17" i="9"/>
  <c r="L18" i="9"/>
  <c r="L19" i="9"/>
  <c r="L20" i="9"/>
  <c r="L21" i="9"/>
  <c r="L22" i="9"/>
  <c r="L23" i="9"/>
  <c r="L24" i="9"/>
  <c r="L25" i="9"/>
  <c r="J6" i="9"/>
  <c r="J7" i="9"/>
  <c r="J8" i="9"/>
  <c r="J9" i="9"/>
  <c r="J10" i="9"/>
  <c r="J11" i="9"/>
  <c r="J12" i="9"/>
  <c r="J13" i="9"/>
  <c r="J14" i="9"/>
  <c r="J15" i="9"/>
  <c r="J16" i="9"/>
  <c r="J17" i="9"/>
  <c r="J18" i="9"/>
  <c r="J19" i="9"/>
  <c r="J20" i="9"/>
  <c r="J21" i="9"/>
  <c r="J22" i="9"/>
  <c r="J23" i="9"/>
  <c r="J24" i="9"/>
  <c r="J25" i="9"/>
  <c r="L2" i="9"/>
  <c r="L3" i="9"/>
  <c r="L4" i="9"/>
  <c r="L5" i="9"/>
  <c r="J2" i="9"/>
  <c r="J3" i="9"/>
  <c r="J4" i="9"/>
  <c r="J5" i="9"/>
  <c r="I2" i="9"/>
  <c r="I3" i="9"/>
  <c r="I4" i="9"/>
  <c r="I5" i="9"/>
  <c r="B2" i="9"/>
  <c r="B3" i="9"/>
  <c r="B4" i="9"/>
  <c r="B5" i="9"/>
  <c r="G2" i="9"/>
  <c r="G3" i="9"/>
  <c r="G4" i="9"/>
  <c r="G5"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<sst xmlns="http://schemas.openxmlformats.org/spreadsheetml/2006/main" count="180275" uniqueCount="39119">
  <si>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</si>
  <si>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</si>
  <si>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</si>
  <si>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</si>
  <si>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</si>
  <si>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</si>
  <si>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</si>
  <si>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</si>
  <si>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</si>
  <si>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</si>
  <si>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</si>
  <si>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</si>
  <si>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</si>
  <si>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</si>
  <si>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</si>
  <si>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</si>
  <si>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</si>
  <si>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</si>
  <si>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</si>
  <si>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</si>
  <si>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</si>
  <si>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</si>
  <si>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</si>
  <si>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</si>
  <si>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</si>
  <si>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</si>
  <si>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</si>
  <si>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</si>
  <si>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</si>
  <si>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</si>
  <si>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</si>
  <si>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</si>
  <si>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</si>
  <si>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</si>
  <si>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</si>
  <si>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</si>
  <si>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</si>
  <si>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</si>
  <si>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</si>
  <si>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</si>
  <si>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</si>
  <si>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</si>
  <si>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</si>
  <si>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</si>
  <si>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</si>
  <si>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</si>
  <si>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</si>
  <si>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</si>
  <si>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</si>
  <si>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</si>
  <si>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</si>
  <si>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</si>
  <si>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</si>
  <si>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</si>
  <si>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</si>
  <si>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</si>
  <si>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</si>
  <si>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</si>
  <si>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</si>
  <si>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</si>
  <si>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</si>
  <si>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</si>
  <si>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</si>
  <si>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</si>
  <si>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</si>
  <si>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</si>
  <si>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</si>
  <si>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</si>
  <si>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</si>
  <si>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</si>
  <si>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</si>
  <si>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</si>
  <si>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</si>
  <si>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</si>
  <si>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</si>
  <si>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</si>
  <si>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</si>
  <si>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</si>
  <si>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</si>
  <si>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</si>
  <si>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</si>
  <si>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</si>
  <si>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</si>
  <si>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</si>
  <si>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</si>
  <si>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</si>
  <si>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</si>
  <si>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</si>
  <si>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</si>
  <si>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</si>
  <si>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</si>
  <si>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</si>
  <si>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</si>
  <si>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</si>
  <si>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</si>
  <si>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</si>
  <si>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</si>
  <si>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</si>
  <si>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</si>
  <si>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</si>
  <si>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</si>
  <si>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</si>
  <si>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</si>
  <si>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</si>
  <si>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</si>
  <si>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</si>
  <si>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</si>
  <si>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</si>
  <si>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</si>
  <si>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</si>
  <si>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</si>
  <si>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</si>
  <si>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</si>
  <si>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</si>
  <si>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</si>
  <si>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</si>
  <si>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</si>
  <si>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</si>
  <si>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</si>
  <si>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</si>
  <si>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</si>
  <si>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</si>
  <si>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</si>
  <si>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</si>
  <si>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</si>
  <si>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</si>
  <si>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</si>
  <si>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</si>
  <si>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</si>
  <si>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</si>
  <si>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</si>
  <si>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</si>
  <si>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</si>
  <si>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</si>
  <si>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</si>
  <si>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</si>
  <si>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</si>
  <si>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</si>
  <si>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</si>
  <si>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</si>
  <si>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</si>
  <si>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</si>
  <si>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</si>
  <si>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</si>
  <si>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</si>
  <si>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</si>
  <si>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</si>
  <si>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</si>
  <si>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</si>
  <si>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</si>
  <si>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</si>
  <si>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</si>
  <si>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</si>
  <si>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</si>
  <si>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</si>
  <si>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</si>
  <si>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</si>
  <si>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</si>
  <si>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</si>
  <si>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</si>
  <si>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</si>
  <si>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</si>
  <si>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</si>
  <si>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</si>
  <si>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</si>
  <si>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</si>
  <si>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</si>
  <si>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</si>
  <si>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</si>
  <si>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</si>
  <si>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</si>
  <si>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</si>
  <si>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</si>
  <si>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</si>
  <si>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</si>
  <si>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</si>
  <si>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</si>
  <si>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</si>
  <si>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</si>
  <si>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</si>
  <si>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</si>
  <si>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</si>
  <si>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</si>
  <si>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</si>
  <si>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</si>
  <si>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</si>
  <si>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</si>
  <si>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</si>
  <si>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</si>
  <si>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</si>
  <si>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</si>
  <si>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</si>
  <si>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</si>
  <si>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</si>
  <si>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</si>
  <si>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</si>
  <si>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</si>
  <si>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</si>
  <si>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</si>
  <si>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</si>
  <si>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</si>
  <si>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</si>
  <si>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</si>
  <si>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</si>
  <si>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</si>
  <si>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</si>
  <si>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</si>
  <si>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</si>
  <si>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</si>
  <si>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</si>
  <si>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</si>
  <si>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</si>
  <si>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</si>
  <si>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</si>
  <si>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</si>
  <si>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</si>
  <si>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</si>
  <si>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</si>
  <si>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</si>
  <si>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</si>
  <si>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</si>
  <si>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</si>
  <si>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</si>
  <si>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</si>
  <si>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</si>
  <si>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</si>
  <si>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</si>
  <si>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</si>
  <si>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</si>
  <si>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</si>
  <si>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</si>
  <si>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</si>
  <si>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</si>
  <si>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</si>
  <si>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</si>
  <si>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</si>
  <si>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</si>
  <si>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</si>
  <si>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</si>
  <si>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</si>
  <si>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</si>
  <si>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</si>
  <si>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</si>
  <si>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</si>
  <si>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</si>
  <si>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</si>
  <si>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</si>
  <si>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</si>
  <si>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</si>
  <si>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</si>
  <si>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</si>
  <si>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</si>
  <si>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</si>
  <si>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</si>
  <si>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</si>
  <si>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</si>
  <si>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</si>
  <si>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</si>
  <si>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</si>
  <si>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</si>
  <si>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</si>
  <si>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</si>
  <si>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</si>
  <si>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</si>
  <si>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</si>
  <si>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</si>
  <si>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</si>
  <si>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</si>
  <si>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</si>
  <si>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</si>
  <si>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</si>
  <si>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</si>
  <si>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</si>
  <si>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</si>
  <si>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</si>
  <si>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</si>
  <si>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</si>
  <si>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</si>
  <si>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</si>
  <si>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</si>
  <si>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</si>
  <si>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</si>
  <si>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</si>
  <si>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</si>
  <si>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</si>
  <si>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</si>
  <si>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</si>
  <si>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</si>
  <si>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</si>
  <si>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</si>
  <si>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</si>
  <si>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</si>
  <si>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</si>
  <si>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</si>
  <si>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</si>
  <si>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</si>
  <si>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</si>
  <si>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</si>
  <si>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</si>
  <si>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</si>
  <si>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</si>
  <si>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</si>
  <si>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</si>
  <si>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</si>
  <si>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</si>
  <si>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</si>
  <si>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</si>
  <si>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</si>
  <si>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</si>
  <si>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</si>
  <si>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</si>
  <si>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</si>
  <si>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</si>
  <si>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</si>
  <si>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</si>
  <si>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</si>
  <si>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</si>
  <si>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</si>
  <si>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</si>
  <si>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</si>
  <si>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</si>
  <si>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</si>
  <si>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</si>
  <si>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</si>
  <si>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</si>
  <si>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</si>
  <si>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</si>
  <si>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</si>
  <si>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</si>
  <si>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</si>
  <si>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</si>
  <si>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</si>
  <si>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</si>
  <si>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</si>
  <si>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</si>
  <si>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</si>
  <si>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</si>
  <si>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</si>
  <si>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</si>
  <si>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</si>
  <si>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</si>
  <si>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</si>
  <si>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</si>
  <si>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</si>
  <si>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</si>
  <si>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</si>
  <si>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</si>
  <si>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</si>
  <si>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</si>
  <si>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</si>
  <si>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</si>
  <si>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</si>
  <si>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</si>
  <si>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</si>
  <si>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</si>
  <si>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</si>
  <si>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</si>
  <si>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</si>
  <si>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</si>
  <si>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</si>
  <si>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</si>
  <si>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</si>
  <si>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</si>
  <si>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</si>
  <si>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</si>
  <si>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</si>
  <si>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</si>
  <si>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</si>
  <si>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</si>
  <si>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</si>
  <si>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</si>
  <si>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</si>
  <si>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</si>
  <si>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</si>
  <si>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</si>
  <si>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</si>
  <si>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</si>
  <si>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</si>
  <si>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</si>
  <si>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</si>
  <si>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</si>
  <si>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</si>
  <si>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</si>
  <si>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</si>
  <si>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</si>
  <si>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</si>
  <si>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</si>
  <si>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</si>
  <si>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</si>
  <si>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</si>
  <si>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</si>
  <si>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</si>
  <si>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</si>
  <si>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</si>
  <si>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</si>
  <si>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</si>
  <si>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</si>
  <si>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</si>
  <si>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</si>
  <si>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</si>
  <si>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</si>
  <si>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</si>
  <si>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</si>
  <si>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</si>
  <si>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</si>
  <si>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</si>
  <si>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</si>
  <si>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</si>
  <si>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</si>
  <si>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</si>
  <si>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</si>
  <si>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</si>
  <si>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</si>
  <si>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</si>
  <si>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</si>
  <si>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</si>
  <si>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</si>
  <si>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</si>
  <si>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</si>
  <si>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</si>
  <si>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</si>
  <si>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</si>
  <si>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</si>
  <si>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</si>
  <si>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</si>
  <si>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</si>
  <si>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</si>
  <si>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</si>
  <si>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</si>
  <si>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</si>
  <si>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</si>
  <si>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</si>
  <si>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</si>
  <si>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</si>
  <si>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</si>
  <si>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</si>
  <si>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</si>
  <si>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</si>
  <si>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</si>
  <si>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</si>
  <si>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</si>
  <si>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</si>
  <si>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</si>
  <si>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</si>
  <si>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</si>
  <si>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</si>
  <si>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</si>
  <si>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</si>
  <si>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</si>
  <si>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</si>
  <si>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</si>
  <si>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</si>
  <si>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</si>
  <si>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</si>
  <si>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</si>
  <si>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</si>
  <si>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</si>
  <si>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</si>
  <si>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</si>
  <si>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</si>
  <si>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</si>
  <si>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</si>
  <si>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</si>
  <si>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</si>
  <si>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</si>
  <si>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</si>
  <si>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</si>
  <si>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</si>
  <si>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</si>
  <si>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</si>
  <si>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</si>
  <si>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</si>
  <si>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</si>
  <si>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</si>
  <si>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</si>
  <si>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</si>
  <si>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</si>
  <si>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</si>
  <si>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</si>
  <si>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</si>
  <si>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</si>
  <si>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</si>
  <si>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</si>
  <si>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</si>
  <si>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</si>
  <si>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</si>
  <si>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</si>
  <si>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</si>
  <si>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</si>
  <si>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</si>
  <si>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</si>
  <si>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</si>
  <si>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</si>
  <si>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</si>
  <si>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</si>
  <si>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</si>
  <si>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</si>
  <si>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</si>
  <si>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</si>
  <si>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</si>
  <si>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</si>
  <si>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</si>
  <si>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</si>
  <si>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</si>
  <si>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</si>
  <si>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</si>
  <si>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</si>
  <si>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</si>
  <si>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</si>
  <si>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</si>
  <si>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</si>
  <si>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</si>
  <si>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</si>
  <si>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</si>
  <si>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</si>
  <si>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</si>
  <si>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</si>
  <si>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</si>
  <si>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</si>
  <si>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</si>
  <si>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</si>
  <si>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</si>
  <si>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</si>
  <si>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</si>
  <si>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</si>
  <si>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</si>
  <si>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</si>
  <si>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</si>
  <si>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</si>
  <si>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</si>
  <si>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</si>
  <si>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</si>
  <si>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</si>
  <si>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</si>
  <si>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</si>
  <si>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</si>
  <si>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</si>
  <si>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</si>
  <si>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</si>
  <si>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</si>
  <si>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</si>
  <si>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</si>
  <si>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</si>
  <si>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</si>
  <si>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</si>
  <si>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</si>
  <si>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</si>
  <si>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</si>
  <si>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</si>
  <si>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</si>
  <si>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</si>
  <si>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</si>
  <si>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</si>
  <si>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</si>
  <si>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</si>
  <si>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</si>
  <si>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</si>
  <si>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</si>
  <si>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</si>
  <si>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</si>
  <si>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</si>
  <si>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</si>
  <si>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</si>
  <si>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</si>
  <si>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</si>
  <si>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</si>
  <si>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</si>
  <si>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</si>
  <si>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</si>
  <si>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</si>
  <si>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</si>
  <si>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</si>
  <si>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</si>
  <si>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</si>
  <si>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</si>
  <si>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</si>
  <si>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</si>
  <si>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</si>
  <si>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</si>
  <si>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</si>
  <si>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</si>
  <si>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</si>
  <si>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</si>
  <si>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</si>
  <si>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</si>
  <si>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</si>
  <si>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</si>
  <si>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</si>
  <si>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</si>
  <si>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</si>
  <si>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</si>
  <si>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</si>
  <si>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</si>
  <si>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</si>
  <si>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</si>
  <si>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</si>
  <si>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</si>
  <si>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</si>
  <si>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</si>
  <si>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</si>
  <si>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</si>
  <si>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</si>
  <si>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</si>
  <si>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</si>
  <si>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</si>
  <si>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</si>
  <si>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</si>
  <si>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</si>
  <si>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</si>
  <si>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</si>
  <si>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</si>
  <si>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</si>
  <si>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</si>
  <si>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</si>
  <si>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</si>
  <si>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</si>
  <si>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</si>
  <si>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</si>
  <si>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</si>
  <si>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</si>
  <si>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</si>
  <si>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</si>
  <si>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</si>
  <si>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</si>
  <si>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</si>
  <si>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</si>
  <si>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</si>
  <si>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</si>
  <si>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</si>
  <si>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</si>
  <si>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</si>
  <si>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</si>
  <si>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</si>
  <si>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</si>
  <si>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</si>
  <si>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</si>
  <si>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</si>
  <si>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</si>
  <si>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</si>
  <si>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</si>
  <si>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</si>
  <si>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</si>
  <si>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</si>
  <si>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</si>
  <si>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</si>
  <si>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</si>
  <si>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</si>
  <si>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</si>
  <si>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</si>
  <si>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</si>
  <si>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</si>
  <si>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</si>
  <si>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</si>
  <si>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</si>
  <si>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</si>
  <si>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</si>
  <si>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</si>
  <si>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</si>
  <si>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</si>
  <si>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</si>
  <si>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</si>
  <si>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</si>
  <si>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</si>
  <si>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</si>
  <si>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</si>
  <si>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</si>
  <si>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</si>
  <si>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</si>
  <si>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</si>
  <si>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</si>
  <si>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</si>
  <si>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</si>
  <si>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</si>
  <si>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</si>
  <si>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</si>
  <si>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</si>
  <si>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</si>
  <si>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</si>
  <si>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</si>
  <si>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</si>
  <si>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</si>
  <si>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</si>
  <si>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</si>
  <si>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</si>
  <si>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</si>
  <si>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</si>
  <si>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</si>
  <si>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</si>
  <si>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</si>
  <si>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</si>
  <si>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</si>
  <si>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</si>
  <si>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</si>
  <si>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</si>
  <si>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</si>
  <si>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</si>
  <si>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</si>
  <si>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</si>
  <si>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</si>
  <si>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</si>
  <si>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</si>
  <si>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</si>
  <si>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</si>
  <si>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</si>
  <si>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</si>
  <si>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</si>
  <si>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</si>
  <si>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</si>
  <si>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</si>
  <si>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</si>
  <si>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</si>
  <si>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</si>
  <si>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</si>
  <si>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</si>
  <si>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</si>
  <si>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</si>
  <si>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</si>
  <si>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</si>
  <si>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</si>
  <si>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</si>
  <si>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</si>
  <si>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</si>
  <si>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</si>
  <si>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</si>
  <si>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</si>
  <si>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</si>
  <si>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</si>
  <si>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</si>
  <si>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</si>
  <si>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</si>
  <si>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</si>
  <si>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</si>
  <si>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</si>
  <si>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</si>
  <si>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</si>
  <si>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</si>
  <si>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</si>
  <si>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</si>
  <si>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</si>
  <si>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</si>
  <si>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</si>
  <si>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</si>
  <si>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</si>
  <si>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</si>
  <si>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</si>
  <si>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</si>
  <si>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</si>
  <si>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</si>
  <si>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</si>
  <si>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</si>
  <si>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</si>
  <si>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</si>
  <si>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</si>
  <si>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</si>
  <si>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</si>
  <si>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</si>
  <si>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</si>
  <si>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</si>
  <si>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</si>
  <si>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</si>
  <si>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</si>
  <si>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</si>
  <si>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</si>
  <si>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</si>
  <si>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</si>
  <si>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</si>
  <si>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</si>
  <si>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</si>
  <si>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</si>
  <si>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</si>
  <si>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</si>
  <si>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</si>
  <si>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</si>
  <si>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</si>
  <si>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</si>
  <si>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</si>
  <si>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</si>
  <si>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</si>
  <si>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</si>
  <si>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</si>
  <si>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</si>
  <si>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</si>
  <si>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</si>
  <si>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</si>
  <si>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</si>
  <si>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</si>
  <si>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</si>
  <si>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</si>
  <si>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</si>
  <si>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</si>
  <si>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</si>
  <si>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</si>
  <si>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</si>
  <si>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</si>
  <si>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</si>
  <si>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</si>
  <si>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</si>
  <si>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</si>
  <si>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</si>
  <si>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</si>
  <si>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</si>
  <si>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</si>
  <si>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</si>
  <si>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</si>
  <si>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</si>
  <si>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</si>
  <si>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</si>
  <si>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</si>
  <si>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</si>
  <si>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</si>
  <si>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</si>
  <si>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</si>
  <si>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</si>
  <si>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</si>
  <si>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</si>
  <si>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</si>
  <si>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</si>
  <si>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</si>
  <si>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</si>
  <si>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</si>
  <si>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</si>
  <si>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</si>
  <si>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</si>
  <si>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</si>
  <si>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</si>
  <si>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</si>
  <si>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</si>
  <si>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</si>
  <si>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</si>
  <si>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</si>
  <si>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</si>
  <si>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</si>
  <si>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</si>
  <si>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</si>
  <si>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</si>
  <si>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</si>
  <si>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</si>
  <si>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</si>
  <si>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</si>
  <si>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</si>
  <si>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</si>
  <si>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</si>
  <si>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</si>
  <si>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</si>
  <si>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</si>
  <si>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</si>
  <si>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</si>
  <si>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</si>
  <si>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</si>
  <si>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</si>
  <si>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</si>
  <si>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</si>
  <si>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</si>
  <si>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</si>
  <si>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</si>
  <si>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</si>
  <si>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</si>
  <si>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</si>
  <si>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</si>
  <si>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</si>
  <si>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</si>
  <si>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</si>
  <si>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</si>
  <si>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</si>
  <si>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</si>
  <si>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</si>
  <si>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</si>
  <si>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</si>
  <si>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</si>
  <si>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</si>
  <si>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</si>
  <si>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</si>
  <si>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</si>
  <si>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</si>
  <si>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</si>
  <si>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</si>
  <si>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</si>
  <si>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</si>
  <si>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</si>
  <si>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</si>
  <si>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</si>
  <si>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</si>
  <si>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</si>
  <si>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</si>
  <si>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</si>
  <si>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</si>
  <si>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</si>
  <si>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</si>
  <si>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</si>
  <si>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</si>
  <si>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</si>
  <si>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</si>
  <si>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</si>
  <si>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</si>
  <si>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</si>
  <si>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</si>
  <si>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</si>
  <si>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</si>
  <si>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</si>
  <si>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</si>
  <si>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</si>
  <si>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</si>
  <si>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</si>
  <si>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</si>
  <si>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</si>
  <si>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</si>
  <si>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</si>
  <si>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</si>
  <si>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</si>
  <si>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</si>
  <si>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</si>
  <si>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</si>
  <si>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</si>
  <si>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</si>
  <si>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</si>
  <si>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</si>
  <si>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</si>
  <si>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</si>
  <si>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</si>
  <si>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</si>
  <si>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</si>
  <si>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</si>
  <si>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</si>
  <si>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</si>
  <si>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</si>
  <si>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</si>
  <si>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</si>
  <si>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</si>
  <si>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</si>
  <si>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</si>
  <si>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</si>
  <si>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</si>
  <si>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</si>
  <si>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</si>
  <si>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</si>
  <si>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</si>
  <si>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</si>
  <si>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</si>
  <si>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</si>
  <si>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</si>
  <si>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</si>
  <si>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</si>
  <si>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</si>
  <si>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</si>
  <si>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</si>
  <si>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</si>
  <si>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</si>
  <si>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</si>
  <si>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</si>
  <si>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</si>
  <si>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</si>
  <si>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</si>
  <si>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</si>
  <si>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</si>
  <si>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</si>
  <si>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</si>
  <si>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</si>
  <si>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</si>
  <si>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</si>
  <si>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</si>
  <si>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</si>
  <si>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</si>
  <si>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</si>
  <si>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</si>
  <si>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</si>
  <si>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</si>
  <si>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</si>
  <si>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</si>
  <si>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</si>
  <si>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</si>
  <si>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</si>
  <si>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</si>
  <si>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</si>
  <si>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</si>
  <si>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</si>
  <si>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</si>
  <si>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</si>
  <si>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</si>
  <si>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</si>
  <si>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</si>
  <si>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</si>
  <si>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</si>
  <si>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</si>
  <si>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</si>
  <si>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</si>
  <si>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</si>
  <si>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</si>
  <si>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</si>
  <si>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</si>
  <si>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</si>
  <si>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</si>
  <si>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</si>
  <si>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</si>
  <si>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</si>
  <si>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</si>
  <si>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</si>
  <si>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</si>
  <si>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</si>
  <si>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</si>
  <si>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</si>
  <si>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</si>
  <si>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</si>
  <si>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</si>
  <si>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</si>
  <si>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</si>
  <si>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</si>
  <si>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</si>
  <si>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</si>
  <si>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</si>
  <si>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</si>
  <si>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</si>
  <si>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</si>
  <si>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</si>
  <si>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</si>
  <si>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</si>
  <si>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</si>
  <si>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</si>
  <si>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</si>
  <si>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</si>
  <si>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</si>
  <si>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</si>
  <si>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</si>
  <si>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</si>
  <si>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</si>
  <si>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</si>
  <si>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</si>
  <si>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</si>
  <si>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</si>
  <si>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</si>
  <si>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</si>
  <si>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</si>
  <si>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</si>
  <si>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</si>
  <si>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</si>
  <si>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</si>
  <si>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</si>
  <si>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</si>
  <si>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</si>
  <si>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</si>
  <si>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</si>
  <si>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</si>
  <si>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</si>
  <si>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</si>
  <si>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</si>
  <si>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</si>
  <si>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</si>
  <si>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</si>
  <si>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</si>
  <si>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</si>
  <si>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</si>
  <si>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</si>
  <si>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</si>
  <si>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</si>
  <si>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</si>
  <si>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</si>
  <si>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</si>
  <si>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</si>
  <si>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</si>
  <si>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</si>
  <si>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</si>
  <si>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</si>
  <si>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</si>
  <si>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</si>
  <si>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</si>
  <si>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</si>
  <si>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</si>
  <si>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</si>
  <si>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</si>
  <si>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</si>
  <si>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</si>
  <si>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</si>
  <si>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</si>
  <si>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</si>
  <si>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</si>
  <si>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</si>
  <si>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</si>
  <si>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</si>
  <si>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</si>
  <si>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</si>
  <si>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</si>
  <si>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</si>
  <si>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</si>
  <si>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</si>
  <si>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</si>
  <si>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</si>
  <si>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</si>
  <si>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</si>
  <si>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</si>
  <si>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</si>
  <si>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</si>
  <si>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</si>
  <si>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</si>
  <si>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</si>
  <si>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</si>
  <si>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</si>
  <si>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</si>
  <si>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</si>
  <si>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</si>
  <si>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</si>
  <si>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</si>
  <si>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</si>
  <si>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</si>
  <si>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</si>
  <si>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</si>
  <si>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</si>
  <si>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</si>
  <si>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</si>
  <si>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</si>
  <si>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</si>
  <si>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</si>
  <si>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</si>
  <si>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</si>
  <si>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</si>
  <si>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</si>
  <si>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</si>
  <si>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</si>
  <si>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</si>
  <si>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</si>
  <si>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</si>
  <si>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</si>
  <si>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</si>
  <si>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</si>
  <si>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</si>
  <si>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</si>
  <si>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</si>
  <si>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</si>
  <si>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</si>
  <si>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</si>
  <si>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</si>
  <si>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</si>
  <si>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</si>
  <si>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</si>
  <si>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</si>
  <si>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</si>
  <si>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</si>
  <si>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</si>
  <si>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</si>
  <si>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</si>
  <si>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</si>
  <si>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</si>
  <si>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</si>
  <si>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</si>
  <si>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</si>
  <si>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</si>
  <si>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</si>
  <si>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</si>
  <si>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</si>
  <si>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</si>
  <si>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</si>
  <si>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</si>
  <si>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</si>
  <si>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</si>
  <si>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</si>
  <si>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</si>
  <si>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</si>
  <si>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</si>
  <si>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</si>
  <si>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</si>
  <si>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</si>
  <si>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</si>
  <si>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</si>
  <si>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</si>
  <si>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</si>
  <si>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</si>
  <si>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</si>
  <si>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</si>
  <si>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</si>
  <si>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</si>
  <si>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</si>
  <si>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</si>
  <si>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</si>
  <si>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</si>
  <si>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</si>
  <si>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</si>
  <si>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</si>
  <si>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</si>
  <si>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</si>
  <si>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</si>
  <si>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</si>
  <si>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</si>
  <si>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</si>
  <si>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</si>
  <si>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</si>
  <si>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</si>
  <si>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</si>
  <si>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</si>
  <si>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</si>
  <si>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</si>
  <si>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</si>
  <si>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</si>
  <si>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</si>
  <si>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</si>
  <si>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</si>
  <si>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</si>
  <si>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</si>
  <si>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</si>
  <si>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</si>
  <si>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</si>
  <si>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</si>
  <si>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</si>
  <si>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</si>
  <si>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</si>
  <si>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</si>
  <si>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</si>
  <si>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</si>
  <si>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</si>
  <si>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</si>
  <si>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</si>
  <si>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</si>
  <si>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</si>
  <si>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</si>
  <si>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</si>
  <si>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</si>
  <si>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</si>
  <si>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</si>
  <si>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</si>
  <si>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</si>
  <si>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</si>
  <si>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</si>
  <si>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</si>
  <si>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</si>
  <si>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</si>
  <si>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</si>
  <si>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</si>
  <si>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</si>
  <si>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</si>
  <si>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</si>
  <si>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</si>
  <si>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</si>
  <si>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</si>
  <si>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</si>
  <si>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</si>
  <si>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</si>
  <si>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</si>
  <si>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</si>
  <si>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</si>
  <si>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</si>
  <si>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</si>
  <si>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</si>
  <si>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</si>
  <si>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</si>
  <si>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</si>
  <si>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</si>
  <si>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</si>
  <si>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</si>
  <si>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</si>
  <si>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</si>
  <si>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</si>
  <si>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</si>
  <si>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</si>
  <si>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</si>
  <si>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</si>
  <si>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</si>
  <si>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</si>
  <si>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</si>
  <si>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</si>
  <si>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</si>
  <si>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</si>
  <si>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</si>
  <si>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</si>
  <si>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</si>
  <si>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</si>
  <si>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</si>
  <si>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</si>
  <si>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</si>
  <si>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</si>
  <si>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</si>
  <si>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</si>
  <si>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</si>
  <si>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</si>
  <si>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</si>
  <si>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</si>
  <si>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</si>
  <si>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</si>
  <si>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</si>
  <si>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</si>
  <si>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</si>
  <si>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</si>
  <si>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</si>
  <si>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</si>
  <si>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</si>
  <si>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</si>
  <si>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</si>
  <si>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</si>
  <si>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</si>
  <si>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</si>
  <si>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</si>
  <si>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</si>
  <si>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</si>
  <si>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</si>
  <si>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</si>
  <si>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</si>
  <si>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</si>
  <si>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</si>
  <si>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</si>
  <si>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</si>
  <si>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</si>
  <si>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</si>
  <si>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</si>
  <si>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</si>
  <si>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</si>
  <si>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</si>
  <si>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</si>
  <si>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</si>
  <si>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</si>
  <si>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</si>
  <si>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</si>
  <si>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</si>
  <si>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</si>
  <si>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</si>
  <si>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</si>
  <si>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</si>
  <si>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</si>
  <si>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</si>
  <si>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</si>
  <si>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</si>
  <si>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</si>
  <si>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</si>
  <si>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</si>
  <si>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</si>
  <si>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</si>
  <si>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</si>
  <si>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</si>
  <si>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</si>
  <si>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</si>
  <si>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</si>
  <si>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</si>
  <si>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</si>
  <si>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</si>
  <si>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</si>
  <si>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</si>
  <si>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</si>
  <si>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</si>
  <si>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</si>
  <si>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</si>
  <si>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</si>
  <si>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</si>
  <si>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</si>
  <si>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</si>
  <si>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</si>
  <si>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</si>
  <si>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</si>
  <si>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</si>
  <si>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</si>
  <si>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</si>
  <si>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</si>
  <si>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</si>
  <si>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</si>
  <si>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</si>
  <si>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</si>
  <si>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</si>
  <si>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</si>
  <si>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</si>
  <si>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</si>
  <si>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</si>
  <si>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</si>
  <si>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</si>
  <si>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</si>
  <si>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</si>
  <si>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</si>
  <si>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</si>
  <si>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</si>
  <si>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</si>
  <si>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</si>
  <si>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</si>
  <si>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</si>
  <si>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</si>
  <si>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</si>
  <si>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</si>
  <si>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</si>
  <si>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</si>
  <si>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</si>
  <si>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</si>
  <si>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</si>
  <si>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</si>
  <si>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</si>
  <si>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</si>
  <si>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</si>
  <si>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</si>
  <si>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</si>
  <si>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</si>
  <si>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</si>
  <si>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</si>
  <si>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</si>
  <si>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</si>
  <si>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</si>
  <si>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</si>
  <si>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</si>
  <si>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</si>
  <si>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</si>
  <si>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</si>
  <si>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</si>
  <si>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</si>
  <si>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</si>
  <si>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</si>
  <si>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</si>
  <si>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</si>
  <si>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</si>
  <si>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</si>
  <si>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</si>
  <si>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</si>
  <si>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</si>
  <si>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</si>
  <si>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</si>
  <si>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</si>
  <si>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</si>
  <si>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</si>
  <si>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</si>
  <si>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</si>
  <si>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</si>
  <si>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</si>
  <si>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</si>
  <si>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</si>
  <si>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</si>
  <si>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</si>
  <si>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</si>
  <si>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</si>
  <si>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</si>
  <si>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</si>
  <si>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</si>
  <si>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</si>
  <si>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</si>
  <si>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</si>
  <si>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</si>
  <si>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</si>
  <si>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</si>
  <si>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</si>
  <si>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</si>
  <si>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</si>
  <si>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</si>
  <si>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</si>
  <si>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</si>
  <si>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</si>
  <si>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</si>
  <si>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</si>
  <si>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</si>
  <si>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</si>
  <si>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</si>
  <si>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</si>
  <si>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</si>
  <si>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</si>
  <si>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</si>
  <si>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</si>
  <si>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</si>
  <si>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</si>
  <si>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</si>
  <si>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</si>
  <si>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</si>
  <si>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</si>
  <si>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</si>
  <si>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</si>
  <si>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</si>
  <si>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</si>
  <si>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</si>
  <si>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</si>
  <si>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</si>
  <si>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</si>
  <si>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</si>
  <si>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</si>
  <si>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</si>
  <si>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</si>
  <si>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</si>
  <si>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</si>
  <si>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</si>
  <si>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</si>
  <si>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</si>
  <si>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</si>
  <si>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</si>
  <si>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</si>
  <si>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</si>
  <si>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</si>
  <si>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</si>
  <si>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</si>
  <si>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</si>
  <si>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</si>
  <si>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</si>
  <si>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</si>
  <si>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</si>
  <si>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</si>
  <si>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</si>
  <si>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</si>
  <si>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</si>
  <si>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</si>
  <si>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</si>
  <si>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</si>
  <si>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</si>
  <si>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</si>
  <si>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</si>
  <si>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</si>
  <si>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</si>
  <si>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</si>
  <si>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</si>
  <si>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</si>
  <si>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</si>
  <si>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</si>
  <si>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</si>
  <si>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</si>
  <si>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</si>
  <si>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</si>
  <si>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</si>
  <si>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</si>
  <si>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</si>
  <si>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</si>
  <si>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</si>
  <si>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</si>
  <si>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</si>
  <si>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</si>
  <si>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</si>
  <si>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</si>
  <si>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</si>
  <si>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</si>
  <si>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</si>
  <si>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</si>
  <si>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</si>
  <si>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</si>
  <si>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</si>
  <si>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</si>
  <si>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</si>
  <si>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</si>
  <si>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</si>
  <si>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</si>
  <si>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</si>
  <si>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</si>
  <si>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</si>
  <si>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</si>
  <si>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</si>
  <si>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</si>
  <si>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</si>
  <si>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</si>
  <si>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</si>
  <si>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</si>
  <si>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</si>
  <si>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</si>
  <si>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</si>
  <si>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</si>
  <si>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</si>
  <si>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</si>
  <si>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</si>
  <si>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</si>
  <si>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</si>
  <si>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</si>
  <si>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</si>
  <si>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</si>
  <si>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</si>
  <si>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</si>
  <si>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</si>
  <si>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</si>
  <si>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</si>
  <si>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</si>
  <si>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</si>
  <si>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</si>
  <si>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</si>
  <si>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</si>
  <si>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</si>
  <si>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</si>
  <si>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</si>
  <si>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</si>
  <si>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</si>
  <si>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</si>
  <si>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</si>
  <si>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</si>
  <si>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</si>
  <si>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</si>
  <si>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</si>
  <si>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</si>
  <si>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</si>
  <si>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</si>
  <si>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</si>
  <si>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</si>
  <si>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</si>
  <si>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</si>
  <si>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</si>
  <si>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</si>
  <si>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</si>
  <si>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</si>
  <si>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</si>
  <si>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</si>
  <si>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</si>
  <si>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</si>
  <si>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</si>
  <si>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</si>
  <si>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</si>
  <si>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</si>
  <si>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</si>
  <si>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</si>
  <si>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</si>
  <si>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</si>
  <si>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</si>
  <si>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</si>
  <si>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</si>
  <si>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</si>
  <si>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</si>
  <si>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</si>
  <si>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</si>
  <si>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</si>
  <si>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</si>
  <si>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</si>
  <si>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</si>
  <si>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</si>
  <si>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</si>
  <si>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</si>
  <si>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</si>
  <si>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</si>
  <si>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</si>
  <si>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</si>
  <si>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</si>
  <si>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</si>
  <si>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</si>
  <si>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</si>
  <si>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</si>
  <si>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</si>
  <si>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</si>
  <si>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</si>
  <si>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</si>
  <si>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</si>
  <si>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</si>
  <si>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</si>
  <si>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</si>
  <si>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</si>
  <si>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</si>
  <si>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</si>
  <si>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</si>
  <si>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</si>
  <si>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</si>
  <si>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</si>
  <si>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</si>
  <si>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</si>
  <si>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</si>
  <si>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</si>
  <si>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</si>
  <si>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</si>
  <si>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</si>
  <si>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</si>
  <si>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</si>
  <si>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</si>
  <si>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</si>
  <si>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</si>
  <si>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</si>
  <si>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</si>
  <si>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</si>
  <si>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</si>
  <si>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</si>
  <si>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</si>
  <si>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</si>
  <si>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</si>
  <si>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</si>
  <si>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</si>
  <si>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</si>
  <si>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</si>
  <si>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</si>
  <si>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</si>
  <si>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</si>
  <si>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</si>
  <si>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</si>
  <si>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</si>
  <si>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</si>
  <si>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</si>
  <si>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</si>
  <si>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</si>
  <si>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</si>
  <si>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</si>
  <si>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</si>
  <si>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</si>
  <si>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</si>
  <si>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</si>
  <si>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</si>
  <si>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</si>
  <si>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</si>
  <si>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</si>
  <si>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</si>
  <si>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</si>
  <si>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</si>
  <si>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</si>
  <si>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</si>
  <si>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</si>
  <si>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</si>
  <si>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</si>
  <si>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</si>
  <si>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</si>
  <si>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</si>
  <si>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</si>
  <si>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</si>
  <si>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</si>
  <si>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</si>
  <si>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</si>
  <si>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</si>
  <si>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</si>
  <si>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</si>
  <si>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</si>
  <si>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</si>
  <si>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</si>
  <si>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</si>
  <si>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</si>
  <si>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</si>
  <si>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</si>
  <si>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</si>
  <si>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</si>
  <si>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</si>
  <si>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</si>
  <si>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</si>
  <si>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</si>
  <si>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</si>
  <si>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</si>
  <si>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</si>
  <si>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</si>
  <si>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</si>
  <si>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</si>
  <si>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</si>
  <si>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</si>
  <si>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</si>
  <si>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</si>
  <si>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</si>
  <si>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</si>
  <si>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</si>
  <si>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</si>
  <si>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</si>
  <si>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</si>
  <si>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</si>
  <si>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</si>
  <si>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</si>
  <si>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</si>
  <si>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</si>
  <si>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</si>
  <si>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</si>
  <si>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</si>
  <si>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</si>
  <si>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</si>
  <si>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</si>
  <si>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</si>
  <si>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</si>
  <si>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</si>
  <si>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</si>
  <si>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</si>
  <si>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</si>
  <si>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</si>
  <si>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</si>
  <si>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</si>
  <si>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</si>
  <si>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</si>
  <si>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</si>
  <si>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</si>
  <si>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</si>
  <si>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</si>
  <si>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</si>
  <si>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</si>
  <si>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</si>
  <si>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</si>
  <si>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</si>
  <si>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</si>
  <si>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</si>
  <si>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</si>
  <si>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</si>
  <si>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</si>
  <si>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</si>
  <si>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</si>
  <si>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</si>
  <si>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</si>
  <si>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</si>
  <si>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</si>
  <si>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</si>
  <si>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</si>
  <si>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</si>
  <si>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</si>
  <si>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</si>
  <si>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</si>
  <si>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</si>
  <si>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</si>
  <si>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</si>
  <si>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</si>
  <si>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</si>
  <si>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</si>
  <si>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</si>
  <si>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</si>
  <si>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</si>
  <si>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</si>
  <si>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</si>
  <si>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</si>
  <si>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</si>
  <si>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</si>
  <si>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</si>
  <si>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</si>
  <si>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</si>
  <si>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</si>
  <si>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</si>
  <si>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</si>
  <si>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</si>
  <si>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</si>
  <si>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</si>
  <si>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</si>
  <si>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</si>
  <si>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</si>
  <si>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</si>
  <si>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</si>
  <si>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</si>
  <si>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</si>
  <si>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</si>
  <si>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</si>
  <si>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</si>
  <si>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</si>
  <si>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</si>
  <si>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</si>
  <si>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</si>
  <si>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</si>
  <si>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</si>
  <si>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</si>
  <si>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</si>
  <si>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</si>
  <si>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</si>
  <si>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</si>
  <si>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</si>
  <si>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</si>
  <si>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</si>
  <si>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</si>
  <si>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</si>
  <si>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</si>
  <si>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</si>
  <si>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</si>
  <si>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</si>
  <si>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</si>
  <si>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</si>
  <si>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</si>
  <si>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</si>
  <si>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</si>
  <si>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</si>
  <si>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</si>
  <si>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</si>
  <si>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</si>
  <si>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</si>
  <si>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</si>
  <si>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</si>
  <si>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</si>
  <si>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</si>
  <si>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</si>
  <si>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</si>
  <si>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</si>
  <si>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</si>
  <si>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</si>
  <si>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</si>
  <si>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</si>
  <si>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</si>
  <si>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</si>
  <si>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</si>
  <si>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</si>
  <si>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</si>
  <si>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</si>
  <si>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</si>
  <si>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</si>
  <si>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</si>
  <si>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</si>
  <si>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</si>
  <si>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</si>
  <si>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</si>
  <si>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</si>
  <si>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</si>
  <si>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</si>
  <si>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</si>
  <si>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</si>
  <si>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</si>
  <si>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</si>
  <si>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</si>
  <si>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</si>
  <si>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</si>
  <si>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</si>
  <si>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</si>
  <si>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</si>
  <si>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</si>
  <si>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</si>
  <si>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</si>
  <si>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</si>
  <si>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</si>
  <si>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</si>
  <si>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</si>
  <si>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</si>
  <si>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</si>
  <si>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</si>
  <si>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</si>
  <si>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</si>
  <si>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</si>
  <si>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</si>
  <si>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</si>
  <si>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</si>
  <si>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</si>
  <si>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</si>
  <si>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</si>
  <si>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</si>
  <si>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</si>
  <si>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</si>
  <si>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</si>
  <si>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</si>
  <si>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</si>
  <si>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</si>
  <si>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</si>
  <si>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</si>
  <si>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</si>
  <si>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</si>
  <si>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</si>
  <si>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</si>
  <si>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</si>
  <si>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</si>
  <si>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</si>
  <si>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</si>
  <si>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</si>
  <si>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</si>
  <si>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</si>
  <si>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</si>
  <si>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</si>
  <si>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</si>
  <si>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</si>
  <si>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</si>
  <si>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</si>
  <si>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</si>
  <si>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</si>
  <si>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</si>
  <si>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</si>
  <si>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</si>
  <si>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</si>
  <si>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</si>
  <si>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</si>
  <si>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</si>
  <si>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</si>
  <si>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</si>
  <si>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</si>
  <si>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</si>
  <si>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</si>
  <si>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</si>
  <si>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</si>
  <si>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</si>
  <si>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</si>
  <si>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</si>
  <si>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</si>
  <si>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</si>
  <si>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</si>
  <si>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</si>
  <si>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</si>
  <si>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</si>
  <si>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</si>
  <si>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</si>
  <si>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</si>
  <si>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</si>
  <si>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</si>
  <si>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</si>
  <si>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</si>
  <si>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</si>
  <si>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</si>
  <si>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</si>
  <si>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</si>
  <si>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</si>
  <si>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</si>
  <si>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</si>
  <si>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</si>
  <si>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</si>
  <si>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</si>
  <si>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</si>
  <si>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</si>
  <si>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</si>
  <si>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</si>
  <si>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</si>
  <si>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</si>
  <si>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</si>
  <si>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</si>
  <si>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</si>
  <si>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</si>
  <si>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</si>
  <si>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</si>
  <si>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</si>
  <si>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</si>
  <si>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</si>
  <si>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</si>
  <si>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</si>
  <si>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</si>
  <si>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</si>
  <si>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</si>
  <si>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</si>
  <si>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</si>
  <si>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</si>
  <si>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</si>
  <si>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</si>
  <si>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</si>
  <si>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</si>
  <si>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</si>
  <si>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</si>
  <si>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</si>
  <si>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</si>
  <si>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</si>
  <si>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</si>
  <si>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</si>
  <si>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</si>
  <si>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</si>
  <si>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</si>
  <si>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</si>
  <si>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</si>
  <si>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</si>
  <si>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</si>
  <si>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</si>
  <si>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</si>
  <si>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</si>
  <si>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</si>
  <si>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</si>
  <si>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</si>
  <si>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</si>
  <si>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</si>
  <si>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</si>
  <si>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</si>
  <si>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</si>
  <si>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</si>
  <si>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</si>
  <si>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</si>
  <si>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</si>
  <si>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</si>
  <si>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</si>
  <si>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</si>
  <si>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</si>
  <si>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</si>
  <si>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</si>
  <si>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</si>
  <si>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</si>
  <si>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</si>
  <si>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</si>
  <si>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</si>
  <si>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</si>
  <si>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</si>
  <si>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</si>
  <si>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</si>
  <si>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</si>
  <si>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</si>
  <si>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</si>
  <si>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</si>
  <si>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</si>
  <si>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</si>
  <si>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</si>
  <si>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</si>
  <si>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</si>
  <si>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</si>
  <si>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</si>
  <si>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</si>
  <si>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</si>
  <si>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</si>
  <si>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</si>
  <si>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</si>
  <si>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</si>
  <si>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</si>
  <si>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</si>
  <si>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</si>
  <si>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</si>
  <si>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</si>
  <si>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</si>
  <si>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</si>
  <si>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</si>
  <si>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</si>
  <si>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</si>
  <si>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</si>
  <si>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</si>
  <si>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</si>
  <si>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</si>
  <si>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</si>
  <si>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</si>
  <si>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</si>
  <si>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</si>
  <si>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</si>
  <si>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</si>
  <si>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</si>
  <si>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</si>
  <si>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</si>
  <si>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</si>
  <si>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</si>
  <si>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</si>
  <si>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</si>
  <si>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</si>
  <si>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</si>
  <si>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</si>
  <si>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</si>
  <si>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</si>
  <si>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</si>
  <si>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</si>
  <si>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</si>
  <si>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</si>
  <si>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</si>
  <si>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</si>
  <si>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</si>
  <si>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</si>
  <si>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</si>
  <si>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</si>
  <si>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</si>
  <si>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</si>
  <si>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</si>
  <si>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</si>
  <si>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</si>
  <si>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</si>
  <si>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</si>
  <si>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</si>
  <si>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</si>
  <si>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</si>
  <si>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</si>
  <si>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</si>
  <si>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</si>
  <si>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</si>
  <si>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</si>
  <si>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</si>
  <si>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</si>
  <si>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</si>
  <si>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</si>
  <si>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</si>
  <si>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</si>
  <si>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</si>
  <si>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</si>
  <si>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</si>
  <si>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</si>
  <si>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</si>
  <si>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</si>
  <si>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</si>
  <si>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</si>
  <si>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</si>
  <si>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</si>
  <si>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</si>
  <si>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</si>
  <si>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</si>
  <si>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</si>
  <si>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</si>
  <si>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</si>
  <si>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</si>
  <si>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</si>
  <si>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</si>
  <si>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</si>
  <si>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</si>
  <si>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</si>
  <si>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</si>
  <si>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</si>
  <si>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</si>
  <si>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</si>
  <si>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</si>
  <si>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</si>
  <si>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</si>
  <si>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</si>
  <si>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</si>
  <si>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</si>
  <si>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</si>
  <si>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</si>
  <si>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</si>
  <si>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</si>
  <si>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</si>
  <si>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</si>
  <si>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</si>
  <si>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</si>
  <si>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</si>
  <si>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</si>
  <si>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</si>
  <si>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</si>
  <si>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</si>
  <si>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</si>
  <si>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</si>
  <si>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</si>
  <si>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</si>
  <si>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</si>
  <si>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</si>
  <si>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</si>
  <si>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</si>
  <si>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</si>
  <si>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</si>
  <si>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</si>
  <si>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</si>
  <si>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</si>
  <si>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</si>
  <si>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</si>
  <si>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</si>
  <si>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</si>
  <si>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</si>
  <si>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</si>
  <si>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</si>
  <si>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</si>
  <si>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</si>
  <si>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</si>
  <si>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</si>
  <si>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</si>
  <si>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</si>
  <si>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</si>
  <si>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</si>
  <si>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</si>
  <si>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</si>
  <si>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</si>
  <si>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</si>
  <si>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</si>
  <si>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</si>
  <si>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</si>
  <si>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</si>
  <si>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</si>
  <si>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</si>
  <si>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</si>
  <si>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</si>
  <si>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</si>
  <si>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</si>
  <si>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</si>
  <si>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</si>
  <si>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</si>
  <si>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</si>
  <si>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</si>
  <si>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</si>
  <si>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</si>
  <si>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</si>
  <si>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</si>
  <si>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</si>
  <si>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</si>
  <si>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</si>
  <si>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</si>
  <si>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</si>
  <si>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</si>
  <si>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</si>
  <si>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</si>
  <si>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</si>
  <si>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</si>
  <si>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</si>
  <si>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</si>
  <si>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</si>
  <si>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</si>
  <si>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</si>
  <si>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</si>
  <si>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</si>
  <si>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</si>
  <si>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</si>
  <si>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</si>
  <si>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</si>
  <si>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</si>
  <si>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</si>
  <si>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</si>
  <si>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</si>
  <si>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</si>
  <si>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</si>
  <si>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</si>
  <si>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</si>
  <si>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</si>
  <si>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</si>
  <si>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</si>
  <si>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</si>
  <si>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</si>
  <si>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</si>
  <si>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</si>
  <si>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</si>
  <si>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</si>
  <si>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</si>
  <si>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</si>
  <si>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</si>
  <si>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</si>
  <si>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</si>
  <si>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</si>
  <si>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</si>
  <si>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</si>
  <si>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</si>
  <si>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</si>
  <si>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</si>
  <si>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</si>
  <si>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</si>
  <si>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</si>
  <si>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</si>
  <si>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</si>
  <si>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</si>
  <si>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</si>
  <si>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</si>
  <si>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</si>
  <si>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</si>
  <si>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</si>
  <si>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</si>
  <si>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</si>
  <si>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</si>
  <si>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</si>
  <si>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</si>
  <si>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</si>
  <si>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</si>
  <si>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</si>
  <si>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</si>
  <si>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</si>
  <si>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</si>
  <si>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</si>
  <si>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</si>
  <si>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</si>
  <si>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</si>
  <si>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</si>
  <si>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</si>
  <si>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</si>
  <si>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</si>
  <si>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</si>
  <si>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</si>
  <si>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</si>
  <si>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</si>
  <si>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</si>
  <si>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</si>
  <si>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</si>
  <si>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</si>
  <si>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</si>
  <si>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</si>
  <si>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</si>
  <si>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</si>
  <si>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</si>
  <si>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</si>
  <si>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</si>
  <si>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</si>
  <si>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</si>
  <si>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</si>
  <si>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</si>
  <si>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</si>
  <si>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</si>
  <si>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</si>
  <si>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</si>
  <si>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</si>
  <si>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</si>
  <si>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</si>
  <si>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</si>
  <si>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</si>
  <si>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</si>
  <si>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</si>
  <si>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</si>
  <si>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</si>
  <si>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</si>
  <si>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</si>
  <si>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</si>
  <si>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</si>
  <si>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</si>
  <si>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</si>
  <si>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</si>
  <si>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</si>
  <si>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</si>
  <si>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</si>
  <si>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</si>
  <si>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</si>
  <si>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</si>
  <si>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</si>
  <si>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</si>
  <si>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</si>
  <si>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</si>
  <si>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</si>
  <si>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</si>
  <si>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</si>
  <si>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</si>
  <si>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</si>
  <si>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</si>
  <si>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</si>
  <si>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</si>
  <si>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</si>
  <si>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</si>
  <si>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</si>
  <si>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</si>
  <si>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</si>
  <si>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</si>
  <si>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</si>
  <si>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</si>
  <si>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</si>
  <si>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</si>
  <si>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</si>
  <si>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</si>
  <si>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</si>
  <si>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</si>
  <si>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</si>
  <si>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</si>
  <si>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</si>
  <si>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</si>
  <si>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</si>
  <si>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</si>
  <si>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</si>
  <si>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</si>
  <si>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</si>
  <si>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</si>
  <si>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</si>
  <si>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</si>
  <si>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</si>
  <si>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</si>
  <si>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</si>
  <si>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</si>
  <si>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</si>
  <si>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</si>
  <si>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</si>
  <si>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</si>
  <si>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</si>
  <si>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</si>
  <si>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</si>
  <si>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</si>
  <si>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</si>
  <si>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</si>
  <si>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</si>
  <si>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</si>
  <si>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</si>
  <si>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</si>
  <si>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</si>
  <si>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</si>
  <si>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</si>
  <si>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</si>
  <si>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</si>
  <si>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</si>
  <si>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</si>
  <si>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</si>
  <si>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</si>
  <si>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</si>
  <si>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</si>
  <si>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</si>
  <si>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</si>
  <si>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</si>
  <si>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</si>
  <si>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</si>
  <si>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</si>
  <si>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</si>
  <si>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</si>
  <si>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</si>
  <si>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</si>
  <si>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</si>
  <si>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</si>
  <si>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</si>
  <si>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</si>
  <si>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</si>
  <si>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</si>
  <si>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</si>
  <si>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</si>
  <si>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</si>
  <si>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</si>
  <si>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</si>
  <si>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</si>
  <si>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</si>
  <si>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</si>
  <si>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</si>
  <si>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</si>
  <si>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</si>
  <si>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</si>
  <si>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</si>
  <si>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</si>
  <si>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</si>
  <si>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</si>
  <si>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</si>
  <si>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</si>
  <si>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</si>
  <si>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</si>
  <si>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</si>
  <si>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</si>
  <si>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</si>
  <si>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</si>
  <si>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</si>
  <si>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</si>
  <si>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</si>
  <si>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</si>
  <si>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</si>
  <si>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</si>
  <si>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</si>
  <si>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</si>
  <si>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</si>
  <si>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</si>
  <si>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</si>
  <si>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</si>
  <si>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</si>
  <si>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</si>
  <si>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</si>
  <si>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</si>
  <si>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</si>
  <si>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</si>
  <si>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</si>
  <si>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</si>
  <si>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</si>
  <si>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</si>
  <si>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</si>
  <si>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</si>
  <si>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</si>
  <si>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</si>
  <si>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</si>
  <si>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</si>
  <si>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</si>
  <si>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</si>
  <si>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</si>
  <si>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</si>
  <si>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</si>
  <si>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</si>
  <si>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</si>
  <si>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</si>
  <si>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</si>
  <si>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</si>
  <si>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</si>
  <si>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</si>
  <si>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</si>
  <si>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</si>
  <si>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</si>
  <si>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</si>
  <si>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</si>
  <si>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</si>
  <si>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</si>
  <si>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</si>
  <si>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</si>
  <si>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</si>
  <si>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</si>
  <si>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</si>
  <si>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</si>
  <si>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</si>
  <si>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</si>
  <si>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</si>
  <si>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</si>
  <si>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</si>
  <si>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</si>
  <si>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</si>
  <si>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</si>
  <si>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</si>
  <si>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</si>
  <si>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</si>
  <si>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</si>
  <si>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</si>
  <si>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</si>
  <si>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</si>
  <si>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</si>
  <si>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</si>
  <si>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</si>
  <si>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</si>
  <si>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</si>
  <si>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</si>
  <si>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</si>
  <si>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</si>
  <si>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</si>
  <si>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</si>
  <si>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</si>
  <si>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</si>
  <si>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</si>
  <si>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</si>
  <si>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</si>
  <si>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</si>
  <si>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</si>
  <si>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</si>
  <si>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</si>
  <si>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</si>
  <si>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</si>
  <si>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</si>
  <si>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</si>
  <si>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</si>
  <si>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</si>
  <si>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</si>
  <si>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</si>
  <si>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</si>
  <si>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</si>
  <si>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</si>
  <si>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</si>
  <si>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</si>
  <si>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</si>
  <si>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</si>
  <si>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</si>
  <si>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</si>
  <si>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</si>
  <si>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</si>
  <si>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</si>
  <si>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</si>
  <si>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</si>
  <si>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</si>
  <si>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</si>
  <si>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</si>
  <si>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</si>
  <si>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</si>
  <si>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</si>
  <si>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</si>
  <si>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</si>
  <si>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</si>
  <si>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</si>
  <si>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</si>
  <si>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</si>
  <si>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</si>
  <si>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</si>
  <si>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</si>
  <si>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</si>
  <si>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</si>
  <si>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</si>
  <si>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</si>
  <si>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</si>
  <si>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</si>
  <si>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</si>
  <si>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</si>
  <si>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</si>
  <si>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</si>
  <si>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</si>
  <si>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</si>
  <si>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</si>
  <si>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</si>
  <si>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</si>
  <si>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</si>
  <si>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</si>
  <si>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</si>
  <si>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</si>
  <si>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</si>
  <si>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</si>
  <si>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</si>
  <si>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</si>
  <si>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</si>
  <si>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</si>
  <si>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</si>
  <si>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</si>
  <si>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</si>
  <si>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</si>
  <si>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</si>
  <si>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</si>
  <si>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</si>
  <si>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</si>
  <si>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</si>
  <si>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</si>
  <si>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</si>
  <si>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</si>
  <si>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</si>
  <si>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</si>
  <si>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</si>
  <si>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</si>
  <si>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</si>
  <si>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</si>
  <si>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</si>
  <si>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</si>
  <si>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</si>
  <si>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</si>
  <si>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</si>
  <si>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</si>
  <si>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</si>
  <si>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</si>
  <si>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</si>
  <si>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</si>
  <si>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</si>
  <si>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</si>
  <si>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</si>
  <si>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</si>
  <si>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</si>
  <si>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</si>
  <si>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</si>
  <si>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</si>
  <si>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</si>
  <si>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</si>
  <si>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</si>
  <si>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</si>
  <si>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</si>
  <si>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</si>
  <si>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</si>
  <si>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</si>
  <si>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</si>
  <si>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</si>
  <si>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</si>
  <si>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</si>
  <si>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</si>
  <si>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</si>
  <si>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</si>
  <si>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</si>
  <si>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</si>
  <si>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</si>
  <si>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</si>
  <si>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</si>
  <si>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</si>
  <si>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</si>
  <si>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</si>
  <si>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</si>
  <si>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</si>
  <si>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</si>
  <si>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</si>
  <si>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</si>
  <si>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</si>
  <si>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</si>
  <si>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</si>
  <si>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</si>
  <si>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</si>
  <si>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</si>
  <si>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</si>
  <si>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</si>
  <si>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</si>
  <si>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</si>
  <si>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</si>
  <si>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</si>
  <si>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</si>
  <si>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</si>
  <si>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</si>
  <si>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</si>
  <si>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</si>
  <si>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</si>
  <si>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</si>
  <si>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</si>
  <si>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</si>
  <si>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</si>
  <si>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</si>
  <si>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</si>
  <si>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</si>
  <si>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</si>
  <si>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</si>
  <si>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</si>
  <si>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</si>
  <si>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</si>
  <si>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</si>
  <si>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</si>
  <si>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</si>
  <si>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</si>
  <si>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</si>
  <si>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</si>
  <si>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</si>
  <si>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</si>
  <si>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</si>
  <si>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</si>
  <si>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</si>
  <si>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</si>
  <si>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</si>
  <si>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</si>
  <si>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</si>
  <si>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</si>
  <si>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</si>
  <si>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</si>
  <si>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</si>
  <si>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</si>
  <si>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</si>
  <si>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</si>
  <si>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</si>
  <si>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</si>
  <si>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</si>
  <si>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</si>
  <si>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</si>
  <si>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</si>
  <si>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</si>
  <si>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</si>
  <si>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</si>
  <si>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</si>
  <si>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</si>
  <si>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</si>
  <si>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</si>
  <si>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</si>
  <si>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</si>
  <si>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</si>
  <si>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</si>
  <si>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</si>
  <si>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</si>
  <si>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</si>
  <si>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</si>
  <si>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</si>
  <si>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</si>
  <si>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</si>
  <si>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</si>
  <si>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</si>
  <si>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</si>
  <si>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</si>
  <si>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</si>
  <si>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</si>
  <si>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</si>
  <si>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</si>
  <si>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</si>
  <si>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</si>
  <si>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</si>
  <si>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</si>
  <si>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</si>
  <si>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</si>
  <si>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</si>
  <si>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</si>
  <si>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</si>
  <si>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</si>
  <si>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</si>
  <si>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</si>
  <si>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</si>
  <si>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</si>
  <si>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</si>
  <si>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</si>
  <si>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</si>
  <si>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</si>
  <si>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</si>
  <si>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</si>
  <si>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</si>
  <si>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</si>
  <si>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</si>
  <si>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</si>
  <si>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</si>
  <si>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</si>
  <si>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</si>
  <si>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</si>
  <si>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</si>
  <si>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</si>
  <si>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</si>
  <si>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</si>
  <si>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</si>
  <si>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</si>
  <si>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</si>
  <si>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</si>
  <si>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</si>
  <si>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</si>
  <si>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</si>
  <si>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</si>
  <si>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</si>
  <si>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</si>
  <si>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</si>
  <si>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</si>
  <si>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</si>
  <si>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</si>
  <si>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</si>
  <si>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</si>
  <si>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</si>
  <si>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</si>
  <si>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</si>
  <si>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</si>
  <si>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</si>
  <si>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</si>
  <si>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</si>
  <si>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</si>
  <si>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</si>
  <si>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</si>
  <si>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</si>
  <si>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</si>
  <si>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</si>
  <si>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</si>
  <si>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</si>
  <si>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</si>
  <si>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</si>
  <si>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</si>
  <si>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</si>
  <si>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</si>
  <si>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</si>
  <si>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</si>
  <si>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</si>
  <si>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</si>
  <si>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</si>
  <si>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</si>
  <si>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</si>
  <si>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</si>
  <si>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</si>
  <si>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</si>
  <si>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</si>
  <si>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</si>
  <si>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</si>
  <si>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</si>
  <si>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</si>
  <si>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</si>
  <si>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</si>
  <si>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</si>
  <si>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</si>
  <si>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</si>
  <si>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</si>
  <si>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</si>
  <si>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</si>
  <si>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</si>
  <si>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</si>
  <si>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</si>
  <si>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</si>
  <si>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</si>
  <si>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</si>
  <si>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</si>
  <si>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</si>
  <si>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</si>
  <si>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</si>
  <si>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</si>
  <si>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</si>
  <si>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</si>
  <si>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</si>
  <si>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</si>
  <si>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</si>
  <si>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</si>
  <si>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</si>
  <si>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</si>
  <si>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</si>
  <si>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</si>
  <si>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</si>
  <si>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</si>
  <si>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</si>
  <si>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</si>
  <si>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</si>
  <si>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</si>
  <si>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</si>
  <si>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</si>
  <si>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</si>
  <si>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</si>
  <si>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</si>
  <si>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</si>
  <si>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</si>
  <si>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</si>
  <si>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</si>
  <si>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</si>
  <si>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</si>
  <si>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</si>
  <si>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</si>
  <si>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</si>
  <si>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</si>
  <si>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</si>
  <si>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</si>
  <si>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</si>
  <si>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</si>
  <si>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</si>
  <si>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</si>
  <si>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</si>
  <si>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</si>
  <si>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</si>
  <si>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</si>
  <si>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</si>
  <si>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</si>
  <si>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</si>
  <si>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</si>
  <si>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</si>
  <si>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</si>
  <si>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</si>
  <si>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</si>
  <si>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</si>
  <si>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</si>
  <si>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</si>
  <si>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</si>
  <si>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</si>
  <si>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</si>
  <si>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</si>
  <si>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</si>
  <si>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</si>
  <si>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</si>
  <si>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</si>
  <si>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</si>
  <si>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</si>
  <si>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</si>
  <si>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</si>
  <si>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</si>
  <si>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</si>
  <si>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</si>
  <si>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</si>
  <si>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</si>
  <si>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</si>
  <si>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</si>
  <si>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</si>
  <si>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</si>
  <si>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</si>
  <si>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</si>
  <si>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</si>
  <si>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</si>
  <si>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</si>
  <si>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</si>
  <si>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</si>
  <si>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</si>
  <si>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</si>
  <si>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</si>
  <si>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</si>
  <si>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</si>
  <si>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</si>
  <si>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</si>
  <si>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</si>
  <si>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</si>
  <si>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</si>
  <si>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</si>
  <si>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</si>
  <si>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</si>
  <si>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</si>
  <si>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</si>
  <si>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</si>
  <si>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</si>
  <si>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</si>
  <si>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</si>
  <si>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</si>
  <si>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</si>
  <si>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</si>
  <si>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</si>
  <si>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</si>
  <si>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</si>
  <si>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</si>
  <si>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</si>
  <si>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</si>
  <si>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</si>
  <si>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</si>
  <si>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</si>
  <si>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</si>
  <si>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</si>
  <si>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</si>
  <si>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</si>
  <si>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</si>
  <si>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</si>
  <si>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</si>
  <si>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</si>
  <si>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</si>
  <si>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</si>
  <si>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</si>
  <si>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</si>
  <si>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</si>
  <si>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</si>
  <si>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</si>
  <si>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</si>
  <si>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</si>
  <si>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</si>
  <si>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</si>
  <si>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</si>
  <si>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</si>
  <si>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</si>
  <si>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</si>
  <si>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</si>
  <si>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</si>
  <si>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</si>
  <si>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</si>
  <si>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</si>
  <si>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</si>
  <si>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</si>
  <si>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</si>
  <si>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</si>
  <si>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</si>
  <si>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</si>
  <si>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</si>
  <si>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</si>
  <si>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</si>
  <si>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</si>
  <si>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</si>
  <si>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</si>
  <si>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</si>
  <si>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</si>
  <si>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</si>
  <si>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</si>
  <si>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</si>
  <si>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</si>
  <si>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</si>
  <si>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</si>
  <si>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</si>
  <si>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</si>
  <si>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</si>
  <si>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</si>
  <si>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</si>
  <si>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</si>
  <si>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</si>
  <si>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</si>
  <si>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</si>
  <si>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</si>
  <si>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</si>
  <si>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</si>
  <si>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</si>
  <si>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</si>
  <si>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</si>
  <si>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</si>
  <si>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</si>
  <si>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</si>
  <si>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</si>
  <si>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</si>
  <si>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</si>
  <si>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</si>
  <si>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</si>
  <si>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</si>
  <si>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</si>
  <si>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</si>
  <si>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</si>
  <si>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</si>
  <si>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</si>
  <si>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</si>
  <si>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</si>
  <si>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</si>
  <si>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</si>
  <si>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</si>
  <si>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</si>
  <si>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</si>
  <si>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</si>
  <si>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</si>
  <si>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</si>
  <si>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</si>
  <si>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</si>
  <si>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</si>
  <si>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</si>
  <si>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</si>
  <si>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</si>
  <si>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</si>
  <si>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</si>
  <si>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</si>
  <si>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</si>
  <si>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</si>
  <si>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</si>
  <si>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</si>
  <si>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</si>
  <si>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</si>
  <si>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</si>
  <si>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</si>
  <si>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</si>
  <si>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</si>
  <si>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</si>
  <si>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</si>
  <si>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</si>
  <si>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</si>
  <si>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</si>
  <si>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</si>
  <si>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</si>
  <si>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</si>
  <si>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</si>
  <si>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</si>
  <si>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</si>
  <si>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</si>
  <si>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</si>
  <si>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</si>
  <si>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</si>
  <si>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</si>
  <si>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</si>
  <si>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</si>
  <si>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</si>
  <si>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</si>
  <si>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</si>
  <si>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</si>
  <si>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</si>
  <si>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</si>
  <si>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</si>
  <si>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</si>
  <si>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</si>
  <si>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</si>
  <si>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</si>
  <si>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</si>
  <si>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</si>
  <si>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</si>
  <si>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</si>
  <si>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</si>
  <si>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</si>
  <si>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</si>
  <si>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</si>
  <si>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</si>
  <si>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</si>
  <si>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</si>
  <si>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</si>
  <si>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</si>
  <si>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</si>
  <si>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</si>
  <si>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</si>
  <si>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</si>
  <si>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</si>
  <si>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</si>
  <si>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</si>
  <si>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</si>
  <si>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</si>
  <si>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</si>
  <si>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</si>
  <si>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</si>
  <si>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</si>
  <si>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</si>
  <si>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</si>
  <si>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</si>
  <si>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</si>
  <si>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</si>
  <si>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</si>
  <si>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</si>
  <si>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</si>
  <si>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</si>
  <si>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</si>
  <si>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</si>
  <si>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</si>
  <si>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</si>
  <si>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</si>
  <si>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</si>
  <si>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</si>
  <si>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</si>
  <si>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</si>
  <si>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</si>
  <si>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</si>
  <si>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</si>
  <si>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</si>
  <si>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</si>
  <si>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</si>
  <si>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</si>
  <si>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</si>
  <si>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</si>
  <si>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</si>
  <si>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</si>
  <si>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</si>
  <si>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</si>
  <si>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</si>
  <si>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</si>
  <si>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</si>
  <si>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</si>
  <si>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</si>
  <si>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</si>
  <si>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</si>
  <si>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</si>
  <si>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</si>
  <si>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</si>
  <si>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</si>
  <si>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</si>
  <si>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</si>
  <si>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</si>
  <si>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</si>
  <si>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</si>
  <si>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</si>
  <si>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</si>
  <si>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</si>
  <si>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</si>
  <si>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</si>
  <si>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</si>
  <si>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</si>
  <si>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</si>
  <si>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</si>
  <si>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</si>
  <si>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</si>
  <si>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</si>
  <si>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</si>
  <si>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</si>
  <si>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</si>
  <si>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</si>
  <si>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</si>
  <si>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</si>
  <si>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</si>
  <si>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</si>
  <si>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</si>
  <si>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</si>
  <si>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</si>
  <si>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</si>
  <si>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</si>
  <si>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</si>
  <si>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</si>
  <si>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</si>
  <si>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</si>
  <si>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</si>
  <si>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</si>
  <si>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</si>
  <si>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</si>
  <si>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</si>
  <si>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</si>
  <si>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</si>
  <si>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</si>
  <si>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</si>
  <si>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</si>
  <si>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</si>
  <si>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</si>
  <si>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</si>
  <si>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</si>
  <si>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</si>
  <si>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</si>
  <si>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</si>
  <si>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</si>
  <si>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</si>
  <si>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</si>
  <si>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</si>
  <si>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</si>
  <si>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</si>
  <si>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</si>
  <si>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</si>
  <si>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</si>
  <si>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</si>
  <si>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</si>
  <si>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</si>
  <si>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</si>
  <si>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</si>
  <si>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</si>
  <si>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</si>
  <si>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</si>
  <si>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</si>
  <si>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</si>
  <si>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</si>
  <si>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</si>
  <si>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</si>
  <si>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</si>
  <si>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</si>
  <si>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</si>
  <si>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</si>
  <si>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</si>
  <si>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</si>
  <si>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</si>
  <si>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</si>
  <si>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</si>
  <si>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</si>
  <si>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</si>
  <si>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</si>
  <si>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</si>
  <si>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</si>
  <si>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</si>
  <si>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</si>
  <si>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</si>
  <si>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</si>
  <si>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</si>
  <si>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</si>
  <si>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</si>
  <si>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</si>
  <si>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</si>
  <si>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</si>
  <si>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</si>
  <si>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</si>
  <si>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</si>
  <si>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</si>
  <si>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</si>
  <si>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</si>
  <si>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</si>
  <si>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</si>
  <si>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</si>
  <si>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</si>
  <si>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</si>
  <si>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</si>
  <si>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</si>
  <si>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</si>
  <si>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</si>
  <si>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</si>
  <si>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</si>
  <si>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</si>
  <si>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</si>
  <si>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</si>
  <si>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</si>
  <si>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</si>
  <si>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</si>
  <si>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</si>
  <si>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</si>
  <si>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</si>
  <si>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</si>
  <si>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</si>
  <si>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</si>
  <si>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</si>
  <si>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</si>
  <si>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</si>
  <si>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</si>
  <si>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</si>
  <si>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</si>
  <si>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</si>
  <si>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</si>
  <si>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</si>
  <si>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</si>
  <si>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</si>
  <si>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</si>
  <si>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</si>
  <si>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</si>
  <si>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</si>
  <si>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</si>
  <si>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</si>
  <si>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</si>
  <si>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</si>
  <si>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</si>
  <si>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</si>
  <si>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</si>
  <si>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</si>
  <si>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</si>
  <si>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</si>
  <si>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</si>
  <si>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</si>
  <si>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</si>
  <si>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</si>
  <si>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</si>
  <si>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</si>
  <si>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</si>
  <si>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</si>
  <si>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</si>
  <si>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</si>
  <si>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</si>
  <si>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</si>
  <si>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</si>
  <si>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</si>
  <si>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</si>
  <si>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</si>
  <si>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</si>
  <si>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</si>
  <si>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</si>
  <si>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</si>
  <si>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</si>
  <si>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</si>
  <si>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</si>
  <si>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</si>
  <si>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</si>
  <si>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</si>
  <si>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</si>
  <si>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</si>
  <si>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</si>
  <si>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</si>
  <si>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</si>
  <si>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</si>
  <si>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</si>
  <si>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</si>
  <si>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</si>
  <si>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</si>
  <si>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</si>
  <si>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</si>
  <si>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</si>
  <si>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</si>
  <si>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</si>
  <si>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</si>
  <si>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</si>
  <si>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</si>
  <si>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</si>
  <si>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</si>
  <si>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</si>
  <si>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</si>
  <si>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</si>
  <si>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</si>
  <si>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</si>
  <si>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</si>
  <si>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</si>
  <si>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</si>
  <si>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</si>
  <si>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</si>
  <si>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</si>
  <si>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</si>
  <si>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</si>
  <si>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</si>
  <si>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</si>
  <si>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</si>
  <si>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</si>
  <si>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</si>
  <si>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</si>
  <si>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</si>
  <si>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</si>
  <si>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</si>
  <si>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</si>
  <si>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</si>
  <si>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</si>
  <si>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</si>
  <si>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</si>
  <si>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</si>
  <si>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</si>
  <si>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</si>
  <si>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</si>
  <si>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</si>
  <si>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</si>
  <si>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</si>
  <si>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</si>
  <si>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</si>
  <si>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</si>
  <si>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</si>
  <si>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</si>
  <si>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</si>
  <si>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</si>
  <si>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</si>
  <si>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</si>
  <si>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</si>
  <si>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</si>
  <si>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</si>
  <si>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</si>
  <si>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</si>
  <si>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</si>
  <si>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</si>
  <si>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</si>
  <si>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</si>
  <si>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</si>
  <si>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</si>
  <si>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</si>
  <si>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</si>
  <si>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</si>
  <si>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</si>
  <si>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</si>
  <si>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</si>
  <si>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</si>
  <si>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</si>
  <si>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</si>
  <si>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</si>
  <si>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</si>
  <si>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</si>
  <si>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</si>
  <si>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</si>
  <si>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</si>
  <si>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</si>
  <si>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</si>
  <si>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</si>
  <si>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</si>
  <si>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</si>
  <si>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</si>
  <si>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</si>
  <si>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</si>
  <si>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</si>
  <si>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</si>
  <si>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</si>
  <si>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</si>
  <si>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</si>
  <si>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</si>
  <si>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</si>
  <si>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</si>
  <si>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</si>
  <si>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</si>
  <si>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</si>
  <si>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</si>
  <si>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</si>
  <si>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</si>
  <si>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</si>
  <si>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</si>
  <si>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</si>
  <si>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</si>
  <si>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</si>
  <si>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</si>
  <si>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</si>
  <si>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</si>
  <si>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</si>
  <si>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</si>
  <si>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</si>
  <si>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</si>
  <si>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</si>
  <si>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</si>
  <si>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</si>
  <si>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</si>
  <si>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</si>
  <si>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</si>
  <si>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</si>
  <si>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</si>
  <si>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</si>
  <si>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</si>
  <si>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</si>
  <si>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</si>
  <si>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</si>
  <si>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</si>
  <si>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</si>
  <si>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</si>
  <si>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</si>
  <si>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</si>
  <si>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</si>
  <si>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</si>
  <si>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</si>
  <si>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</si>
  <si>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</si>
  <si>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</si>
  <si>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</si>
  <si>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</si>
  <si>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</si>
  <si>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</si>
  <si>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</si>
  <si>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</si>
  <si>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</si>
  <si>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</si>
  <si>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</si>
  <si>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</si>
  <si>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</si>
  <si>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</si>
  <si>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</si>
  <si>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</si>
  <si>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</si>
  <si>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</si>
  <si>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</si>
  <si>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</si>
  <si>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</si>
  <si>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</si>
  <si>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</si>
  <si>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</si>
  <si>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</si>
  <si>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</si>
  <si>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</si>
  <si>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</si>
  <si>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</si>
  <si>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</si>
  <si>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</si>
  <si>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</si>
  <si>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</si>
  <si>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</si>
  <si>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</si>
  <si>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</si>
  <si>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</si>
  <si>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</si>
  <si>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</si>
  <si>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</si>
  <si>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</si>
  <si>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</si>
  <si>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</si>
  <si>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</si>
  <si>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</si>
  <si>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</si>
  <si>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</si>
  <si>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</si>
  <si>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</si>
  <si>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</si>
  <si>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</si>
  <si>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</si>
  <si>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</si>
  <si>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</si>
  <si>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</si>
  <si>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</si>
  <si>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</si>
  <si>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</si>
  <si>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</si>
  <si>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</si>
  <si>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</si>
  <si>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</si>
  <si>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</si>
  <si>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</si>
  <si>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</si>
  <si>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</si>
  <si>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</si>
  <si>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</si>
  <si>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</si>
  <si>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</si>
  <si>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</si>
  <si>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</si>
  <si>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</si>
  <si>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</si>
  <si>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</si>
  <si>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</si>
  <si>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</si>
  <si>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</si>
  <si>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</si>
  <si>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</si>
  <si>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</si>
  <si>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</si>
  <si>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</si>
  <si>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</si>
  <si>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</si>
  <si>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</si>
  <si>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</si>
  <si>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</si>
  <si>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</si>
  <si>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</si>
  <si>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</si>
  <si>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</si>
  <si>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</si>
  <si>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</si>
  <si>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</si>
  <si>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</si>
  <si>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</si>
  <si>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</si>
  <si>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</si>
  <si>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</si>
  <si>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</si>
  <si>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</si>
  <si>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</si>
  <si>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</si>
  <si>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</si>
  <si>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</si>
  <si>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</si>
  <si>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</si>
  <si>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</si>
  <si>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</si>
  <si>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</si>
  <si>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</si>
  <si>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</si>
  <si>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</si>
  <si>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</si>
  <si>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</si>
  <si>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</si>
  <si>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</si>
  <si>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</si>
  <si>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</si>
  <si>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</si>
  <si>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</si>
  <si>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</si>
  <si>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</si>
  <si>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</si>
  <si>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</si>
  <si>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</si>
  <si>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</si>
  <si>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</si>
  <si>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</si>
  <si>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</si>
  <si>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</si>
  <si>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</si>
  <si>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</si>
  <si>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</si>
  <si>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</si>
  <si>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</si>
  <si>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</si>
  <si>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</si>
  <si>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</si>
  <si>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</si>
  <si>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</si>
  <si>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</si>
  <si>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</si>
  <si>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</si>
  <si>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</si>
  <si>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</si>
  <si>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</si>
  <si>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</si>
  <si>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</si>
  <si>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</si>
  <si>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</si>
  <si>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</si>
  <si>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</si>
  <si>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</si>
  <si>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</si>
  <si>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</si>
  <si>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</si>
  <si>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</si>
  <si>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</si>
  <si>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</si>
  <si>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</si>
  <si>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</si>
  <si>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</si>
  <si>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</si>
  <si>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</si>
  <si>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</si>
  <si>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</si>
  <si>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</si>
  <si>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</si>
  <si>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</si>
  <si>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</si>
  <si>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</si>
  <si>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</si>
  <si>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</si>
  <si>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</si>
  <si>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</si>
  <si>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</si>
  <si>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</si>
  <si>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</si>
  <si>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</si>
  <si>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</si>
  <si>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</si>
  <si>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</si>
  <si>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</si>
  <si>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</si>
  <si>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</si>
  <si>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</si>
  <si>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</si>
  <si>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</si>
  <si>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</si>
  <si>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</si>
  <si>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</si>
  <si>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</si>
  <si>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</si>
  <si>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</si>
  <si>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</si>
  <si>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</si>
  <si>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</si>
  <si>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</si>
  <si>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</si>
  <si>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</si>
  <si>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</si>
  <si>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</si>
  <si>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</si>
  <si>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</si>
  <si>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</si>
  <si>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</si>
  <si>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</si>
  <si>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</si>
  <si>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</si>
  <si>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</si>
  <si>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</si>
  <si>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</si>
  <si>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</si>
  <si>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</si>
  <si>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</si>
  <si>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</si>
  <si>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</si>
  <si>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</si>
  <si>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</si>
  <si>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</si>
  <si>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</si>
  <si>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</si>
  <si>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</si>
  <si>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</si>
  <si>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</si>
  <si>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</si>
  <si>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</si>
  <si>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</si>
  <si>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</si>
  <si>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</si>
  <si>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</si>
  <si>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</si>
  <si>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</si>
  <si>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</si>
  <si>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</si>
  <si>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</si>
  <si>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</si>
  <si>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</si>
  <si>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</si>
  <si>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</si>
  <si>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</si>
  <si>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</si>
  <si>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</si>
  <si>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</si>
  <si>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</si>
  <si>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</si>
  <si>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</si>
  <si>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</si>
  <si>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</si>
  <si>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</si>
  <si>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</si>
  <si>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</si>
  <si>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</si>
  <si>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</si>
  <si>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</si>
  <si>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</si>
  <si>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</si>
  <si>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</si>
  <si>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</si>
  <si>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</si>
  <si>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</si>
  <si>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</si>
  <si>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</si>
  <si>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</si>
  <si>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</si>
  <si>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</si>
  <si>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</si>
  <si>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</si>
  <si>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</si>
  <si>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</si>
  <si>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</si>
  <si>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</si>
  <si>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</si>
  <si>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</si>
  <si>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</si>
  <si>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</si>
  <si>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</si>
  <si>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</si>
  <si>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</si>
  <si>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</si>
  <si>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</si>
  <si>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</si>
  <si>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</si>
  <si>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</si>
  <si>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</si>
  <si>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</si>
  <si>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</si>
  <si>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</si>
  <si>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</si>
  <si>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</si>
  <si>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</si>
  <si>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</si>
  <si>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</si>
  <si>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</si>
  <si>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</si>
  <si>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</si>
  <si>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</si>
  <si>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</si>
  <si>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</si>
  <si>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</si>
  <si>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</si>
  <si>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</si>
  <si>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</si>
  <si>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</si>
  <si>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</si>
  <si>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</si>
  <si>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</si>
  <si>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</si>
  <si>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</si>
  <si>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</si>
  <si>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</si>
  <si>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</si>
  <si>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</si>
  <si>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</si>
  <si>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</si>
  <si>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</si>
  <si>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</si>
  <si>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</si>
  <si>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</si>
  <si>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</si>
  <si>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</si>
  <si>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</si>
  <si>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</si>
  <si>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</si>
  <si>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</si>
  <si>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</si>
  <si>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</si>
  <si>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</si>
  <si>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</si>
  <si>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</si>
  <si>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</si>
  <si>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</si>
  <si>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</si>
  <si>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</si>
  <si>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</si>
  <si>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</si>
  <si>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</si>
  <si>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</si>
  <si>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</si>
  <si>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</si>
  <si>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</si>
  <si>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</si>
  <si>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</si>
  <si>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</si>
  <si>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</si>
  <si>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</si>
  <si>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</si>
  <si>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</si>
  <si>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</si>
  <si>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</si>
  <si>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</si>
  <si>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</si>
  <si>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</si>
  <si>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</si>
  <si>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</si>
  <si>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</si>
  <si>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</si>
  <si>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</si>
  <si>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</si>
  <si>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</si>
  <si>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</si>
  <si>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</si>
  <si>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</si>
  <si>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</si>
  <si>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</si>
  <si>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</si>
  <si>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</si>
  <si>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</si>
  <si>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</si>
  <si>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</si>
  <si>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</si>
  <si>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</si>
  <si>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</si>
  <si>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</si>
  <si>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</si>
  <si>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</si>
  <si>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</si>
  <si>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</si>
  <si>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</si>
  <si>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</si>
  <si>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</si>
  <si>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</si>
  <si>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</si>
  <si>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</si>
  <si>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</si>
  <si>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</si>
  <si>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</si>
  <si>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</si>
  <si>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</si>
  <si>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</si>
  <si>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</si>
  <si>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</si>
  <si>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</si>
  <si>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</si>
  <si>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</si>
  <si>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</si>
  <si>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</si>
  <si>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</si>
  <si>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</si>
  <si>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</si>
  <si>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</si>
  <si>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</si>
  <si>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</si>
  <si>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</si>
  <si>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</si>
  <si>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</si>
  <si>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</si>
  <si>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</si>
  <si>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</si>
  <si>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</si>
  <si>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</si>
  <si>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</si>
  <si>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</si>
  <si>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</si>
  <si>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</si>
  <si>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</si>
  <si>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</si>
  <si>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</si>
  <si>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</si>
  <si>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</si>
  <si>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</si>
  <si>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</si>
  <si>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</si>
  <si>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</si>
  <si>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</si>
  <si>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</si>
  <si>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</si>
  <si>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</si>
  <si>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</si>
  <si>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</si>
  <si>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</si>
  <si>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</si>
  <si>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</si>
  <si>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</si>
  <si>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</si>
  <si>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</si>
  <si>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</si>
  <si>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</si>
  <si>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</si>
  <si>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</si>
  <si>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</si>
  <si>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</si>
  <si>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</si>
  <si>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</si>
  <si>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</si>
  <si>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</si>
  <si>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</si>
  <si>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</si>
  <si>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</si>
  <si>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</si>
  <si>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</si>
  <si>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</si>
  <si>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</si>
  <si>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</si>
  <si>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</si>
  <si>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</si>
  <si>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</si>
  <si>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</si>
  <si>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</si>
  <si>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</si>
  <si>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</si>
  <si>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</si>
  <si>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</si>
  <si>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</si>
  <si>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</si>
  <si>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</si>
  <si>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</si>
  <si>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</si>
  <si>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</si>
  <si>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</si>
  <si>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</si>
  <si>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</si>
  <si>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</si>
  <si>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</si>
  <si>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</si>
  <si>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</si>
  <si>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</si>
  <si>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</si>
  <si>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</si>
  <si>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</si>
  <si>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</si>
  <si>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</si>
  <si>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</si>
  <si>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</si>
  <si>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</si>
  <si>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</si>
  <si>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</si>
  <si>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</si>
  <si>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</si>
  <si>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</si>
  <si>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</si>
  <si>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</si>
  <si>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</si>
  <si>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</si>
  <si>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</si>
  <si>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</si>
  <si>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</si>
  <si>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</si>
  <si>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</si>
  <si>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</si>
  <si>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</si>
  <si>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</si>
  <si>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</si>
  <si>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</si>
  <si>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</si>
  <si>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</si>
  <si>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</si>
  <si>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</si>
  <si>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</si>
  <si>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</si>
  <si>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</si>
  <si>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</si>
  <si>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</si>
  <si>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</si>
  <si>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</si>
  <si>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</si>
  <si>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</si>
  <si>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</si>
  <si>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</si>
  <si>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</si>
  <si>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</si>
  <si>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</si>
  <si>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</si>
  <si>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</si>
  <si>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</si>
  <si>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</si>
  <si>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</si>
  <si>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</si>
  <si>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</si>
  <si>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</si>
  <si>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</si>
  <si>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</si>
  <si>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</si>
  <si>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</si>
  <si>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</si>
  <si>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</si>
  <si>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</si>
  <si>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</si>
  <si>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</si>
  <si>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</si>
  <si>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</si>
  <si>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</si>
  <si>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</si>
  <si>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</si>
  <si>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</si>
  <si>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</si>
  <si>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</si>
  <si>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</si>
  <si>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</si>
  <si>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</si>
  <si>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</si>
  <si>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</si>
  <si>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</si>
  <si>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</si>
  <si>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</si>
  <si>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</si>
  <si>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</si>
  <si>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</si>
  <si>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</si>
  <si>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</si>
  <si>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</si>
  <si>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</si>
  <si>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</si>
  <si>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</si>
  <si>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</si>
  <si>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</si>
  <si>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</si>
  <si>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</si>
  <si>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</si>
  <si>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</si>
  <si>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</si>
  <si>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</si>
  <si>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</si>
  <si>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</si>
  <si>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</si>
  <si>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</si>
  <si>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</si>
  <si>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</si>
  <si>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</si>
  <si>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</si>
  <si>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</si>
  <si>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</si>
  <si>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</si>
  <si>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</si>
  <si>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</si>
  <si>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</si>
  <si>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</si>
  <si>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</si>
  <si>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</si>
  <si>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</si>
  <si>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</si>
  <si>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</si>
  <si>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</si>
  <si>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</si>
  <si>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</si>
  <si>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</si>
  <si>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</si>
  <si>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</si>
  <si>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</si>
  <si>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</si>
  <si>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</si>
  <si>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</si>
  <si>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</si>
  <si>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</si>
  <si>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</si>
  <si>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</si>
  <si>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</si>
  <si>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</si>
  <si>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</si>
  <si>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</si>
  <si>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</si>
  <si>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</si>
  <si>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</si>
  <si>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</si>
  <si>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</si>
  <si>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</si>
  <si>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</si>
  <si>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</si>
  <si>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</si>
  <si>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</si>
  <si>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</si>
  <si>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</si>
  <si>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</si>
  <si>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</si>
  <si>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</si>
  <si>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</si>
  <si>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</si>
  <si>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</si>
  <si>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</si>
  <si>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</si>
  <si>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</si>
  <si>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</si>
  <si>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</si>
  <si>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</si>
  <si>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</si>
  <si>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</si>
  <si>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</si>
  <si>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</si>
  <si>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</si>
  <si>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</si>
  <si>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</si>
  <si>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</si>
  <si>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</si>
  <si>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</si>
  <si>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</si>
  <si>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</si>
  <si>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</si>
  <si>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</si>
  <si>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</si>
  <si>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</si>
  <si>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</si>
  <si>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</si>
  <si>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</si>
  <si>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</si>
  <si>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</si>
  <si>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</si>
  <si>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</si>
  <si>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</si>
  <si>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</si>
  <si>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</si>
  <si>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</si>
  <si>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</si>
  <si>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</si>
  <si>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</si>
  <si>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</si>
  <si>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</si>
  <si>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</si>
  <si>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</si>
  <si>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</si>
  <si>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</si>
  <si>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</si>
  <si>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</si>
  <si>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</si>
  <si>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</si>
  <si>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</si>
  <si>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</si>
  <si>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</si>
  <si>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</si>
  <si>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</si>
  <si>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</si>
  <si>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</si>
  <si>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</si>
  <si>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</si>
  <si>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</si>
  <si>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</si>
  <si>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</si>
  <si>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</si>
  <si>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</si>
  <si>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</si>
  <si>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</si>
  <si>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</si>
  <si>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</si>
  <si>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</si>
  <si>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</si>
  <si>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</si>
  <si>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</si>
  <si>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</si>
  <si>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</si>
  <si>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</si>
  <si>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</si>
  <si>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</si>
  <si>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</si>
  <si>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</si>
  <si>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</si>
  <si>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</si>
  <si>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</si>
  <si>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</si>
  <si>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</si>
  <si>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</si>
  <si>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</si>
  <si>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</si>
  <si>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</si>
  <si>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</si>
  <si>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</si>
  <si>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</si>
  <si>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</si>
  <si>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</si>
  <si>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</si>
  <si>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</si>
  <si>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</si>
  <si>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</si>
  <si>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</si>
  <si>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</si>
  <si>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</si>
  <si>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</si>
  <si>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</si>
  <si>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</si>
  <si>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</si>
  <si>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</si>
  <si>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</si>
  <si>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</si>
  <si>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</si>
  <si>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</si>
  <si>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</si>
  <si>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</si>
  <si>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</si>
  <si>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</si>
  <si>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</si>
  <si>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</si>
  <si>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</si>
  <si>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</si>
  <si>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</si>
  <si>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</si>
  <si>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</si>
  <si>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</si>
  <si>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</si>
  <si>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</si>
  <si>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</si>
  <si>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</si>
  <si>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</si>
  <si>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</si>
  <si>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</si>
  <si>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</si>
  <si>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</si>
  <si>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</si>
  <si>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</si>
  <si>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</si>
  <si>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</si>
  <si>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</si>
  <si>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</si>
  <si>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</si>
  <si>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</si>
  <si>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</si>
  <si>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</si>
  <si>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</si>
  <si>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</si>
  <si>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</si>
  <si>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</si>
  <si>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</si>
  <si>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</si>
  <si>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</si>
  <si>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</si>
  <si>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</si>
  <si>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</si>
  <si>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</si>
  <si>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</si>
  <si>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</si>
  <si>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</si>
  <si>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</si>
  <si>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</si>
  <si>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</si>
  <si>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</si>
  <si>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</si>
  <si>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</si>
  <si>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</si>
  <si>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</si>
  <si>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</si>
  <si>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</si>
  <si>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</si>
  <si>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</si>
  <si>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</si>
  <si>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</si>
  <si>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</si>
  <si>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</si>
  <si>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</si>
  <si>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</si>
  <si>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</si>
  <si>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</si>
  <si>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</si>
  <si>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</si>
  <si>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</si>
  <si>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</si>
  <si>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</si>
  <si>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</si>
  <si>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</si>
  <si>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</si>
  <si>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</si>
  <si>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</si>
  <si>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</si>
  <si>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</si>
  <si>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</si>
  <si>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</si>
  <si>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</si>
  <si>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</si>
  <si>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</si>
  <si>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</si>
  <si>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</si>
  <si>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</si>
  <si>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</si>
  <si>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</si>
  <si>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</si>
  <si>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</si>
  <si>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</si>
  <si>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</si>
  <si>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</si>
  <si>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</si>
  <si>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</si>
  <si>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</si>
  <si>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</si>
  <si>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</si>
  <si>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</si>
  <si>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</si>
  <si>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</si>
  <si>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</si>
  <si>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</si>
  <si>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</si>
  <si>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</si>
  <si>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</si>
  <si>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</si>
  <si>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</si>
  <si>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</si>
  <si>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</si>
  <si>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</si>
  <si>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</si>
  <si>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</si>
  <si>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</si>
  <si>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</si>
  <si>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</si>
  <si>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</si>
  <si>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</si>
  <si>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</si>
  <si>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</si>
  <si>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</si>
  <si>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</si>
  <si>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</si>
  <si>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</si>
  <si>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</si>
  <si>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</si>
  <si>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</si>
  <si>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</si>
  <si>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</si>
  <si>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</si>
  <si>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</si>
  <si>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</si>
  <si>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</si>
  <si>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</si>
  <si>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</si>
  <si>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</si>
  <si>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</si>
  <si>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</si>
  <si>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</si>
  <si>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</si>
  <si>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</si>
  <si>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</si>
  <si>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</si>
  <si>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</si>
  <si>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</si>
  <si>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</si>
  <si>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</si>
  <si>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</si>
  <si>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</si>
  <si>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</si>
  <si>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</si>
  <si>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</si>
  <si>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</si>
  <si>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</si>
  <si>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</si>
  <si>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</si>
  <si>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</si>
  <si>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</si>
  <si>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</si>
  <si>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</si>
  <si>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</si>
  <si>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</si>
  <si>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</si>
  <si>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</si>
  <si>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</si>
  <si>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</si>
  <si>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</si>
  <si>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</si>
  <si>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</si>
  <si>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</si>
  <si>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</si>
  <si>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</si>
  <si>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</si>
  <si>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</si>
  <si>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</si>
  <si>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</si>
  <si>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</si>
  <si>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</si>
  <si>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</si>
  <si>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</si>
  <si>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</si>
  <si>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</si>
  <si>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</si>
  <si>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</si>
  <si>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</si>
  <si>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</si>
  <si>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</si>
  <si>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</si>
  <si>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</si>
  <si>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</si>
  <si>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</si>
  <si>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</si>
  <si>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</si>
  <si>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</si>
  <si>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</si>
  <si>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</si>
  <si>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</si>
  <si>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</si>
  <si>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</si>
  <si>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</si>
  <si>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</si>
  <si>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</si>
  <si>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</si>
  <si>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</si>
  <si>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</si>
  <si>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</si>
  <si>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</si>
  <si>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</si>
  <si>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</si>
  <si>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</si>
  <si>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</si>
  <si>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</si>
  <si>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</si>
  <si>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</si>
  <si>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</si>
  <si>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</si>
  <si>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</si>
  <si>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</si>
  <si>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</si>
  <si>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</si>
  <si>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</si>
  <si>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</si>
  <si>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</si>
  <si>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</si>
  <si>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</si>
  <si>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</si>
  <si>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</si>
  <si>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</si>
  <si>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</si>
  <si>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</si>
  <si>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</si>
  <si>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</si>
  <si>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</si>
  <si>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</si>
  <si>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</si>
  <si>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</si>
  <si>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</si>
  <si>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</si>
  <si>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</si>
  <si>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</si>
  <si>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</si>
  <si>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</si>
  <si>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</si>
  <si>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</si>
  <si>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</si>
  <si>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</si>
  <si>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</si>
  <si>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</si>
  <si>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</si>
  <si>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</si>
  <si>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</si>
  <si>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</si>
  <si>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</si>
  <si>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</si>
  <si>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</si>
  <si>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</si>
  <si>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</si>
  <si>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</si>
  <si>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</si>
  <si>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</si>
  <si>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</si>
  <si>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</si>
  <si>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</si>
  <si>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</si>
  <si>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</si>
  <si>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</si>
  <si>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</si>
  <si>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</si>
  <si>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</si>
  <si>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</si>
  <si>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</si>
  <si>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</si>
  <si>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</si>
  <si>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</si>
  <si>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</si>
  <si>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</si>
  <si>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</si>
  <si>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</si>
  <si>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</si>
  <si>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</si>
  <si>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</si>
  <si>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</si>
  <si>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</si>
  <si>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</si>
  <si>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</si>
  <si>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</si>
  <si>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</si>
  <si>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</si>
  <si>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</si>
  <si>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</si>
  <si>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</si>
  <si>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</si>
  <si>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</si>
  <si>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</si>
  <si>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</si>
  <si>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</si>
  <si>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</si>
  <si>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</si>
  <si>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</si>
  <si>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</si>
  <si>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</si>
  <si>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</si>
  <si>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</si>
  <si>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</si>
  <si>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</si>
  <si>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</si>
  <si>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</si>
  <si>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</si>
  <si>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</si>
  <si>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</si>
  <si>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</si>
  <si>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</si>
  <si>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</si>
  <si>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</si>
  <si>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</si>
  <si>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</si>
  <si>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</si>
  <si>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</si>
  <si>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</si>
  <si>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</si>
  <si>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</si>
  <si>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</si>
  <si>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</si>
  <si>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</si>
  <si>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</si>
  <si>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</si>
  <si>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</si>
  <si>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</si>
  <si>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</si>
  <si>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</si>
  <si>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</si>
  <si>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</si>
  <si>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</si>
  <si>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</si>
  <si>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</si>
  <si>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</si>
  <si>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</si>
  <si>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</si>
  <si>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</si>
  <si>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</si>
  <si>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</si>
  <si>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</si>
  <si>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</si>
  <si>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</si>
  <si>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</si>
  <si>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</si>
  <si>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</si>
  <si>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</si>
  <si>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</si>
  <si>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</si>
  <si>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</si>
  <si>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</si>
  <si>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</si>
  <si>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</si>
  <si>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</si>
  <si>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</si>
  <si>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</si>
  <si>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</si>
  <si>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</si>
  <si>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</si>
  <si>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</si>
  <si>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</si>
  <si>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</si>
  <si>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</si>
  <si>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</si>
  <si>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</si>
  <si>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</si>
  <si>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</si>
  <si>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</si>
  <si>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</si>
  <si>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</si>
  <si>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</si>
  <si>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</si>
  <si>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</si>
  <si>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</si>
  <si>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</si>
  <si>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</si>
  <si>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</si>
  <si>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</si>
  <si>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</si>
  <si>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</si>
  <si>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</si>
  <si>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</si>
  <si>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</si>
  <si>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</si>
  <si>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</si>
  <si>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</si>
  <si>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</si>
  <si>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</si>
  <si>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</si>
  <si>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</si>
  <si>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</si>
  <si>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</si>
  <si>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</si>
  <si>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</si>
  <si>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</si>
  <si>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</si>
  <si>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</si>
  <si>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</si>
  <si>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</si>
  <si>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</si>
  <si>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</si>
  <si>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</si>
  <si>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</si>
  <si>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</si>
  <si>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</si>
  <si>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</si>
  <si>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</si>
  <si>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</si>
  <si>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</si>
  <si>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</si>
  <si>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</si>
  <si>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</si>
  <si>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</si>
  <si>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</si>
  <si>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</si>
  <si>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</si>
  <si>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</si>
  <si>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</si>
  <si>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</si>
  <si>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</si>
  <si>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</si>
  <si>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</si>
  <si>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</si>
  <si>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</si>
  <si>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</si>
  <si>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</si>
  <si>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</si>
  <si>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</si>
  <si>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</si>
  <si>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</si>
  <si>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</si>
  <si>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</si>
  <si>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</si>
  <si>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</si>
  <si>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</si>
  <si>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</si>
  <si>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</si>
  <si>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</si>
  <si>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</si>
  <si>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</si>
  <si>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</si>
  <si>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</si>
  <si>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</si>
  <si>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</si>
  <si>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</si>
  <si>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</si>
  <si>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</si>
  <si>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</si>
  <si>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</si>
  <si>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</si>
  <si>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</si>
  <si>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</si>
  <si>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</si>
  <si>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</si>
  <si>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</si>
  <si>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</si>
  <si>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</si>
  <si>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</si>
  <si>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</si>
  <si>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</si>
  <si>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</si>
  <si>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</si>
  <si>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</si>
  <si>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</si>
  <si>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</si>
  <si>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</si>
  <si>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</si>
  <si>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</si>
  <si>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</si>
  <si>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</si>
  <si>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</si>
  <si>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</si>
  <si>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</si>
  <si>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</si>
  <si>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</si>
  <si>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</si>
  <si>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</si>
  <si>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</si>
  <si>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</si>
  <si>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</si>
  <si>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</si>
  <si>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</si>
  <si>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</si>
  <si>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</si>
  <si>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</si>
  <si>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</si>
  <si>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</si>
  <si>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</si>
  <si>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</si>
  <si>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</si>
  <si>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</si>
  <si>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</si>
  <si>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</si>
  <si>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</si>
  <si>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</si>
  <si>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</si>
  <si>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</si>
  <si>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</si>
  <si>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</si>
  <si>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</si>
  <si>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</si>
  <si>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</si>
  <si>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</si>
  <si>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</si>
  <si>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</si>
  <si>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</si>
  <si>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</si>
  <si>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</si>
  <si>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</si>
  <si>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</si>
  <si>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</si>
  <si>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</si>
  <si>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</si>
  <si>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</si>
  <si>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</si>
  <si>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</si>
  <si>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</si>
  <si>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</si>
  <si>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</si>
  <si>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</si>
  <si>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</si>
  <si>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</si>
  <si>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</si>
  <si>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</si>
  <si>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</si>
  <si>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</si>
  <si>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</si>
  <si>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</si>
  <si>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</si>
  <si>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</si>
  <si>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</si>
  <si>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</si>
  <si>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</si>
  <si>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</si>
  <si>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</si>
  <si>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</si>
  <si>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</si>
  <si>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</si>
  <si>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</si>
  <si>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</si>
  <si>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</si>
  <si>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</si>
  <si>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</si>
  <si>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</si>
  <si>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</si>
  <si>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</si>
  <si>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</si>
  <si>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</si>
  <si>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</si>
  <si>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</si>
  <si>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</si>
  <si>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</si>
  <si>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</si>
  <si>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</si>
  <si>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</si>
  <si>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</si>
  <si>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</si>
  <si>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</si>
  <si>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</si>
  <si>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</si>
  <si>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</si>
  <si>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</si>
  <si>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</si>
  <si>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</si>
  <si>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</si>
  <si>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</si>
  <si>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</si>
  <si>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</si>
  <si>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</si>
  <si>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</si>
  <si>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</si>
  <si>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</si>
  <si>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</si>
  <si>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</si>
  <si>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</si>
  <si>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</si>
  <si>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</si>
  <si>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</si>
  <si>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</si>
  <si>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</si>
  <si>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</si>
  <si>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</si>
  <si>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</si>
  <si>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</si>
  <si>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</si>
  <si>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</si>
  <si>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</si>
  <si>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</si>
  <si>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</si>
  <si>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</si>
  <si>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</si>
  <si>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</si>
  <si>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</si>
  <si>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</si>
  <si>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</si>
  <si>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</si>
  <si>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</si>
  <si>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</si>
  <si>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</si>
  <si>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</si>
  <si>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</si>
  <si>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</si>
  <si>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</si>
  <si>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</si>
  <si>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</si>
  <si>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</si>
  <si>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</si>
  <si>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</si>
  <si>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</si>
  <si>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</si>
  <si>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</si>
  <si>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</si>
  <si>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</si>
  <si>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</si>
  <si>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</si>
  <si>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</si>
  <si>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</si>
  <si>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</si>
  <si>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</si>
  <si>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</si>
  <si>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</si>
  <si>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</si>
  <si>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</si>
  <si>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</si>
  <si>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</si>
  <si>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</si>
  <si>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</si>
  <si>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</si>
  <si>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</si>
  <si>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</si>
  <si>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</si>
  <si>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</si>
  <si>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</si>
  <si>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</si>
  <si>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</si>
  <si>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</si>
  <si>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</si>
  <si>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</si>
  <si>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</si>
  <si>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</si>
  <si>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</si>
  <si>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</si>
  <si>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</si>
  <si>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</si>
  <si>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</si>
  <si>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</si>
  <si>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</si>
  <si>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</si>
  <si>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</si>
  <si>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</si>
  <si>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</si>
  <si>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</si>
  <si>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</si>
  <si>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</si>
  <si>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</si>
  <si>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</si>
  <si>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</si>
  <si>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</si>
  <si>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</si>
  <si>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</si>
  <si>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</si>
  <si>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</si>
  <si>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</si>
  <si>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</si>
  <si>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</si>
  <si>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</si>
  <si>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</si>
  <si>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</si>
  <si>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</si>
  <si>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</si>
  <si>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</si>
  <si>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</si>
  <si>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</si>
  <si>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</si>
  <si>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</si>
  <si>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</si>
  <si>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</si>
  <si>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</si>
  <si>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</si>
  <si>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</si>
  <si>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</si>
  <si>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</si>
  <si>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</si>
  <si>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</si>
  <si>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</si>
  <si>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</si>
  <si>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</si>
  <si>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</si>
  <si>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</si>
  <si>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</si>
  <si>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</si>
  <si>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</si>
  <si>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</si>
  <si>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</si>
  <si>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</si>
  <si>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</si>
  <si>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</si>
  <si>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</si>
  <si>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</si>
  <si>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</si>
  <si>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</si>
  <si>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</si>
  <si>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</si>
  <si>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</si>
  <si>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</si>
  <si>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</si>
  <si>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</si>
  <si>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</si>
  <si>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</si>
  <si>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</si>
  <si>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</si>
  <si>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</si>
  <si>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</si>
  <si>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</si>
  <si>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</si>
  <si>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</si>
  <si>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</si>
  <si>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</si>
  <si>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</si>
  <si>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</si>
  <si>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</si>
  <si>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</si>
  <si>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</si>
  <si>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</si>
  <si>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</si>
  <si>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</si>
  <si>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</si>
  <si>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</si>
  <si>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</si>
  <si>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</si>
  <si>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</si>
  <si>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</si>
  <si>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</si>
  <si>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</si>
  <si>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</si>
  <si>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</si>
  <si>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</si>
  <si>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</si>
  <si>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</si>
  <si>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</si>
  <si>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</si>
  <si>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</si>
  <si>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</si>
  <si>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</si>
  <si>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</si>
  <si>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</si>
  <si>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</si>
  <si>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</si>
  <si>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</si>
  <si>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</si>
  <si>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</si>
  <si>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</si>
  <si>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</si>
  <si>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</si>
  <si>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</si>
  <si>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</si>
  <si>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</si>
  <si>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</si>
  <si>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</si>
  <si>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</si>
  <si>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</si>
  <si>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</si>
  <si>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</si>
  <si>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</si>
  <si>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</si>
  <si>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</si>
  <si>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</si>
  <si>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</si>
  <si>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</si>
  <si>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</si>
  <si>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</si>
  <si>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</si>
  <si>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</si>
  <si>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</si>
  <si>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</si>
  <si>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</si>
  <si>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</si>
  <si>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</si>
  <si>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</si>
  <si>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</si>
  <si>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</si>
  <si>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</si>
  <si>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</si>
  <si>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</si>
  <si>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</si>
  <si>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</si>
  <si>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</si>
  <si>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</si>
  <si>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</si>
  <si>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</si>
  <si>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</si>
  <si>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</si>
  <si>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</si>
  <si>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</si>
  <si>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</si>
  <si>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</si>
  <si>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</si>
  <si>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</si>
  <si>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</si>
  <si>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</si>
  <si>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</si>
  <si>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</si>
  <si>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</si>
  <si>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</si>
  <si>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</si>
  <si>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</si>
  <si>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</si>
  <si>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</si>
  <si>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</si>
  <si>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</si>
  <si>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</si>
  <si>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</si>
  <si>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</si>
  <si>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</si>
  <si>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</si>
  <si>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</si>
  <si>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</si>
  <si>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</si>
  <si>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</si>
  <si>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</si>
  <si>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</si>
  <si>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</si>
  <si>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</si>
  <si>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</si>
  <si>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</si>
  <si>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</si>
  <si>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</si>
  <si>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</si>
  <si>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</si>
  <si>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</si>
  <si>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</si>
  <si>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</si>
  <si>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</si>
  <si>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</si>
  <si>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</si>
  <si>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</si>
  <si>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</si>
  <si>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</si>
  <si>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</si>
  <si>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</si>
  <si>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</si>
  <si>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</si>
  <si>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</si>
  <si>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</si>
  <si>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</si>
  <si>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</si>
  <si>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</si>
  <si>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</si>
  <si>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</si>
  <si>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</si>
  <si>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</si>
  <si>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</si>
  <si>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</si>
  <si>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</si>
  <si>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</si>
  <si>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</si>
  <si>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</si>
  <si>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</si>
  <si>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</si>
  <si>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</si>
  <si>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</si>
  <si>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</si>
  <si>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</si>
  <si>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</si>
  <si>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</si>
  <si>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</si>
  <si>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</si>
  <si>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</si>
  <si>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</si>
  <si>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</si>
  <si>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</si>
  <si>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</si>
  <si>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</si>
  <si>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</si>
  <si>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</si>
  <si>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</si>
  <si>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</si>
  <si>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</si>
  <si>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</si>
  <si>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</si>
  <si>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</si>
  <si>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</si>
  <si>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</si>
  <si>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</si>
  <si>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</si>
  <si>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</si>
  <si>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</si>
  <si>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</si>
  <si>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</si>
  <si>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</si>
  <si>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</si>
  <si>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</si>
  <si>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</si>
  <si>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</si>
  <si>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</si>
  <si>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</si>
  <si>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</si>
  <si>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</si>
  <si>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</si>
  <si>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</si>
  <si>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</si>
  <si>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</si>
  <si>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</si>
  <si>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</si>
  <si>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</si>
  <si>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</si>
  <si>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</si>
  <si>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</si>
  <si>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</si>
  <si>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</si>
  <si>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</si>
  <si>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</si>
  <si>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</si>
  <si>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</si>
  <si>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</si>
  <si>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</si>
  <si>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</si>
  <si>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</si>
  <si>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</si>
  <si>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</si>
  <si>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</si>
  <si>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</si>
  <si>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</si>
  <si>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</si>
  <si>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</si>
  <si>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</si>
  <si>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</si>
  <si>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</si>
  <si>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</si>
  <si>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</si>
  <si>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</si>
  <si>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</si>
  <si>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</si>
  <si>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</si>
  <si>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</si>
  <si>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</si>
  <si>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</si>
  <si>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</si>
  <si>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</si>
  <si>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</si>
  <si>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</si>
  <si>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</si>
  <si>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</si>
  <si>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</si>
  <si>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</si>
  <si>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</si>
  <si>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</si>
  <si>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</si>
  <si>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</si>
  <si>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</si>
  <si>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</si>
  <si>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</si>
  <si>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</si>
  <si>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</si>
  <si>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</si>
  <si>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</si>
  <si>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</si>
  <si>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</si>
  <si>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</si>
  <si>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</si>
  <si>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</si>
  <si>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</si>
  <si>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</si>
  <si>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</si>
  <si>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</si>
  <si>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</si>
  <si>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</si>
  <si>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</si>
  <si>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</si>
  <si>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</si>
  <si>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</si>
  <si>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</si>
  <si>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</si>
  <si>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</si>
  <si>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</si>
  <si>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</si>
  <si>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</si>
  <si>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</si>
  <si>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</si>
  <si>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</si>
  <si>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</si>
  <si>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</si>
  <si>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</si>
  <si>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</si>
  <si>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</si>
  <si>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</si>
  <si>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</si>
  <si>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</si>
  <si>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</si>
  <si>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</si>
  <si>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</si>
  <si>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</si>
  <si>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</si>
  <si>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</si>
  <si>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</si>
  <si>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</si>
  <si>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</si>
  <si>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</si>
  <si>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</si>
  <si>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</si>
  <si>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</si>
  <si>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</si>
  <si>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</si>
  <si>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</si>
  <si>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</si>
  <si>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</si>
  <si>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</si>
  <si>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</si>
  <si>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</si>
  <si>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</si>
  <si>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</si>
  <si>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</si>
  <si>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</si>
  <si>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</si>
  <si>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</si>
  <si>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</si>
  <si>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</si>
  <si>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</si>
  <si>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</si>
  <si>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</si>
  <si>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</si>
  <si>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</si>
  <si>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</si>
  <si>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</si>
  <si>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</si>
  <si>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</si>
  <si>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</si>
  <si>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</si>
  <si>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</si>
  <si>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</si>
  <si>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</si>
  <si>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</si>
  <si>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</si>
  <si>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</si>
  <si>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</si>
  <si>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</si>
  <si>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</si>
  <si>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</si>
  <si>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</si>
  <si>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</si>
  <si>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</si>
  <si>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</si>
  <si>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</si>
  <si>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</si>
  <si>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</si>
  <si>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</si>
  <si>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</si>
  <si>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</si>
  <si>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</si>
  <si>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</si>
  <si>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</si>
  <si>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</si>
  <si>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</si>
  <si>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</si>
  <si>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</si>
  <si>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</si>
  <si>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</si>
  <si>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</si>
  <si>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</si>
  <si>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</si>
  <si>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</si>
  <si>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</si>
  <si>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</si>
  <si>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</si>
  <si>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</si>
  <si>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</si>
  <si>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</si>
  <si>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</si>
  <si>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</si>
  <si>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</si>
  <si>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</si>
  <si>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</si>
  <si>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</si>
  <si>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</si>
  <si>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</si>
  <si>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</si>
  <si>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</si>
  <si>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</si>
  <si>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</si>
  <si>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</si>
  <si>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</si>
  <si>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</si>
  <si>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</si>
  <si>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</si>
  <si>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</si>
  <si>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</si>
  <si>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</si>
  <si>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</si>
  <si>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</si>
  <si>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</si>
  <si>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</si>
  <si>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</si>
  <si>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</si>
  <si>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</si>
  <si>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</si>
  <si>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</si>
  <si>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</si>
  <si>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</si>
  <si>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</si>
  <si>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</si>
  <si>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</si>
  <si>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</si>
  <si>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</si>
  <si>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</si>
  <si>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</si>
  <si>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</si>
  <si>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</si>
  <si>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</si>
  <si>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</si>
  <si>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</si>
  <si>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</si>
  <si>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</si>
  <si>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</si>
  <si>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</si>
  <si>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</si>
  <si>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</si>
  <si>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</si>
  <si>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</si>
  <si>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</si>
  <si>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</si>
  <si>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</si>
  <si>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</si>
  <si>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</si>
  <si>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</si>
  <si>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</si>
  <si>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</si>
  <si>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</si>
  <si>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</si>
  <si>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</si>
  <si>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</si>
  <si>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</si>
  <si>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</si>
  <si>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</si>
  <si>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</si>
  <si>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</si>
  <si>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</si>
  <si>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</si>
  <si>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</si>
  <si>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</si>
  <si>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</si>
  <si>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</si>
  <si>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</si>
  <si>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</si>
  <si>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</si>
  <si>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</si>
  <si>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</si>
  <si>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</si>
  <si>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</si>
  <si>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</si>
  <si>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</si>
  <si>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</si>
  <si>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</si>
  <si>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</si>
  <si>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</si>
  <si>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</si>
  <si>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</si>
  <si>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</si>
  <si>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</si>
  <si>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</si>
  <si>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</si>
  <si>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</si>
  <si>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</si>
  <si>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</si>
  <si>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</si>
  <si>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</si>
  <si>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</si>
  <si>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</si>
  <si>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</si>
  <si>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</si>
  <si>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</si>
  <si>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</si>
  <si>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</si>
  <si>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</si>
  <si>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</si>
  <si>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</si>
  <si>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</si>
  <si>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</si>
  <si>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</si>
  <si>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</si>
  <si>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</si>
  <si>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</si>
  <si>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</si>
  <si>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</si>
  <si>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</si>
  <si>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</si>
  <si>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</si>
  <si>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</si>
  <si>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</si>
  <si>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</si>
  <si>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</si>
  <si>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</si>
  <si>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</si>
  <si>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</si>
  <si>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</si>
  <si>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</si>
  <si>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</si>
  <si>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</si>
  <si>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</si>
  <si>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</si>
  <si>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</si>
  <si>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</si>
  <si>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</si>
  <si>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</si>
  <si>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</si>
  <si>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</si>
  <si>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</si>
  <si>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</si>
  <si>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</si>
  <si>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</si>
  <si>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</si>
  <si>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</si>
  <si>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</si>
  <si>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</si>
  <si>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</si>
  <si>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</si>
  <si>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</si>
  <si>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</si>
  <si>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</si>
  <si>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</si>
  <si>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</si>
  <si>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</si>
  <si>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</si>
  <si>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</si>
  <si>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</si>
  <si>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</si>
  <si>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</si>
  <si>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</si>
  <si>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</si>
  <si>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</si>
  <si>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</si>
  <si>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</si>
  <si>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</si>
  <si>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</si>
  <si>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</si>
  <si>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</si>
  <si>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</si>
  <si>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</si>
  <si>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</si>
  <si>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</si>
  <si>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</si>
  <si>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</si>
  <si>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</si>
  <si>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</si>
  <si>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</si>
  <si>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</si>
  <si>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</si>
  <si>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</si>
  <si>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</si>
  <si>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</si>
  <si>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</si>
  <si>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</si>
  <si>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</si>
  <si>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</si>
  <si>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</si>
  <si>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</si>
  <si>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</si>
  <si>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</si>
  <si>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</si>
  <si>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</si>
  <si>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</si>
  <si>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</si>
  <si>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</si>
  <si>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</si>
  <si>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</si>
  <si>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</si>
  <si>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</si>
  <si>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</si>
  <si>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</si>
  <si>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</si>
  <si>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</si>
  <si>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</si>
  <si>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</si>
  <si>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</si>
  <si>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</si>
  <si>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</si>
  <si>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</si>
  <si>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</si>
  <si>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</si>
  <si>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</si>
  <si>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</si>
  <si>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</si>
  <si>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</si>
  <si>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</si>
  <si>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</si>
  <si>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</si>
  <si>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</si>
  <si>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</si>
  <si>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</si>
  <si>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</si>
  <si>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</si>
  <si>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</si>
  <si>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</si>
  <si>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</si>
  <si>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</si>
  <si>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</si>
  <si>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</si>
  <si>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</si>
  <si>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</si>
  <si>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</si>
  <si>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</si>
  <si>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</si>
  <si>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</si>
  <si>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</si>
  <si>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</si>
  <si>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</si>
  <si>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</si>
  <si>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</si>
  <si>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</si>
  <si>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</si>
  <si>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</si>
  <si>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</si>
  <si>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</si>
  <si>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</si>
  <si>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</si>
  <si>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</si>
  <si>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</si>
  <si>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</si>
  <si>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</si>
  <si>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</si>
  <si>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</si>
  <si>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</si>
  <si>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</si>
  <si>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</si>
  <si>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</si>
  <si>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</si>
  <si>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</si>
  <si>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</si>
  <si>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</si>
  <si>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</si>
  <si>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</si>
  <si>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</si>
  <si>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</si>
  <si>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</si>
  <si>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</si>
  <si>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</si>
  <si>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</si>
  <si>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</si>
  <si>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</si>
  <si>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</si>
  <si>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</si>
  <si>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</si>
  <si>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</si>
  <si>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</si>
  <si>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</si>
  <si>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</si>
  <si>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</si>
  <si>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</si>
  <si>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</si>
  <si>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</si>
  <si>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</si>
  <si>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</si>
  <si>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</si>
  <si>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</si>
  <si>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</si>
  <si>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</si>
  <si>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</si>
  <si>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</si>
  <si>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</si>
  <si>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</si>
  <si>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</si>
  <si>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</si>
  <si>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</si>
  <si>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</si>
  <si>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</si>
  <si>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</si>
  <si>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</si>
  <si>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</si>
  <si>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</si>
  <si>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</si>
  <si>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</si>
  <si>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</si>
  <si>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</si>
  <si>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</si>
  <si>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</si>
  <si>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</si>
  <si>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</si>
  <si>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</si>
  <si>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</si>
  <si>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</si>
  <si>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</si>
  <si>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</si>
  <si>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</si>
  <si>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</si>
  <si>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</si>
  <si>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</si>
  <si>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</si>
  <si>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</si>
  <si>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</si>
  <si>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</si>
  <si>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</si>
  <si>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</si>
  <si>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</si>
  <si>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</si>
  <si>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</si>
  <si>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</si>
  <si>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</si>
  <si>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</si>
  <si>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</si>
  <si>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</si>
  <si>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</si>
  <si>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</si>
  <si>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</si>
  <si>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</si>
  <si>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</si>
  <si>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</si>
  <si>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</si>
  <si>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</si>
  <si>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</si>
  <si>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</si>
  <si>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</si>
  <si>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</si>
  <si>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</si>
  <si>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</si>
  <si>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</si>
  <si>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</si>
  <si>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</si>
  <si>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</si>
  <si>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</si>
  <si>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</si>
  <si>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</si>
  <si>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</si>
  <si>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</si>
  <si>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</si>
  <si>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</si>
  <si>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</si>
  <si>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</si>
  <si>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</si>
  <si>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</si>
  <si>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</si>
  <si>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</si>
  <si>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</si>
  <si>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</si>
  <si>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</si>
  <si>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</si>
  <si>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</si>
  <si>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</si>
  <si>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</si>
  <si>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</si>
  <si>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</si>
  <si>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</si>
  <si>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</si>
  <si>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</si>
  <si>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</si>
  <si>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</si>
  <si>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</si>
  <si>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</si>
  <si>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</si>
  <si>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</si>
  <si>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</si>
  <si>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</si>
  <si>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</si>
  <si>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</si>
  <si>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</si>
  <si>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</si>
  <si>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</si>
  <si>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</si>
  <si>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</si>
  <si>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</si>
  <si>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</si>
  <si>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</si>
  <si>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</si>
  <si>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</si>
  <si>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</si>
  <si>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</si>
  <si>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</si>
  <si>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</si>
  <si>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</si>
  <si>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</si>
  <si>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</si>
  <si>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</si>
  <si>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</si>
  <si>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</si>
  <si>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</si>
  <si>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</si>
  <si>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</si>
  <si>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</si>
  <si>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</si>
  <si>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</si>
  <si>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</si>
  <si>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</si>
  <si>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</si>
  <si>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</si>
  <si>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</si>
  <si>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</si>
  <si>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</si>
  <si>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</si>
  <si>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</si>
  <si>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</si>
  <si>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</si>
  <si>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</si>
  <si>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</si>
  <si>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</si>
  <si>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</si>
  <si>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</si>
  <si>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</si>
  <si>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</si>
  <si>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</si>
  <si>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</si>
  <si>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</si>
  <si>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</si>
  <si>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</si>
  <si>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</si>
  <si>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</si>
  <si>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</si>
  <si>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</si>
  <si>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</si>
  <si>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</si>
  <si>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</si>
  <si>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</si>
  <si>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</si>
  <si>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</si>
  <si>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</si>
  <si>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</si>
  <si>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</si>
  <si>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</si>
  <si>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</si>
  <si>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</si>
  <si>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</si>
  <si>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</si>
  <si>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</si>
  <si>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</si>
  <si>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</si>
  <si>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</si>
  <si>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</si>
  <si>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</si>
  <si>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</si>
  <si>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</si>
  <si>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</si>
  <si>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</si>
  <si>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</si>
  <si>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</si>
  <si>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</si>
  <si>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</si>
  <si>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</si>
  <si>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</si>
  <si>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</si>
  <si>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</si>
  <si>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</si>
  <si>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</si>
  <si>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</si>
  <si>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</si>
  <si>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</si>
  <si>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</si>
  <si>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</si>
  <si>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</si>
  <si>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</si>
  <si>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</si>
  <si>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</si>
  <si>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</si>
  <si>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</si>
  <si>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</si>
  <si>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</si>
  <si>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</si>
  <si>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</si>
  <si>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</si>
  <si>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</si>
  <si>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</si>
  <si>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</si>
  <si>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</si>
  <si>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</si>
  <si>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</si>
  <si>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</si>
  <si>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</si>
  <si>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</si>
  <si>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</si>
  <si>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</si>
  <si>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</si>
  <si>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</si>
  <si>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</si>
  <si>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</si>
  <si>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</si>
  <si>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</si>
  <si>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</si>
  <si>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</si>
  <si>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</si>
  <si>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</si>
  <si>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</si>
  <si>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</si>
  <si>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</si>
  <si>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</si>
  <si>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</si>
  <si>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</si>
  <si>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</si>
  <si>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</si>
  <si>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</si>
  <si>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</si>
  <si>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</si>
  <si>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</si>
  <si>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</si>
  <si>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</si>
  <si>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</si>
  <si>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</si>
  <si>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</si>
  <si>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</si>
  <si>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</si>
  <si>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</si>
  <si>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</si>
  <si>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</si>
  <si>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</si>
  <si>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</si>
  <si>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</si>
  <si>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</si>
  <si>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</si>
  <si>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</si>
  <si>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</si>
  <si>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</si>
  <si>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</si>
  <si>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</si>
  <si>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</si>
  <si>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</si>
  <si>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</si>
  <si>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</si>
  <si>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</si>
  <si>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</si>
  <si>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</si>
  <si>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</si>
  <si>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</si>
  <si>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</si>
  <si>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</si>
  <si>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</si>
  <si>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</si>
  <si>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</si>
  <si>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</si>
  <si>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</si>
  <si>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</si>
  <si>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</si>
  <si>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</si>
  <si>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</si>
  <si>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</si>
  <si>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</si>
  <si>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</si>
  <si>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</si>
  <si>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</si>
  <si>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</si>
  <si>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</si>
  <si>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</si>
  <si>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</si>
  <si>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</si>
  <si>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</si>
  <si>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</si>
  <si>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</si>
  <si>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</si>
  <si>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</si>
  <si>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</si>
  <si>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</si>
  <si>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</si>
  <si>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</si>
  <si>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</si>
  <si>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</si>
  <si>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</si>
  <si>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</si>
  <si>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</si>
  <si>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</si>
  <si>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</si>
  <si>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</si>
  <si>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</si>
  <si>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</si>
  <si>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</si>
  <si>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</si>
  <si>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</si>
  <si>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</si>
  <si>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</si>
  <si>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</si>
  <si>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</si>
  <si>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</si>
  <si>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</si>
  <si>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</si>
  <si>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</si>
  <si>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</si>
  <si>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</si>
  <si>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</si>
  <si>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</si>
  <si>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</si>
  <si>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</si>
  <si>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</si>
  <si>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</si>
  <si>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</si>
  <si>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</si>
  <si>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</si>
  <si>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</si>
  <si>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</si>
  <si>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</si>
  <si>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</si>
  <si>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</si>
  <si>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</si>
  <si>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</si>
  <si>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</si>
  <si>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</si>
  <si>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</si>
  <si>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</si>
  <si>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</si>
  <si>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</si>
  <si>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</si>
  <si>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</si>
  <si>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</si>
  <si>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</si>
  <si>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</si>
  <si>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</si>
  <si>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</si>
  <si>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</si>
  <si>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</si>
  <si>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</si>
  <si>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</si>
  <si>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</si>
  <si>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</si>
  <si>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</si>
  <si>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</si>
  <si>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</si>
  <si>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</si>
  <si>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</si>
  <si>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</si>
  <si>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</si>
  <si>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</si>
  <si>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</si>
  <si>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</si>
  <si>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</si>
  <si>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</si>
  <si>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</si>
  <si>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</si>
  <si>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</si>
  <si>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</si>
  <si>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</si>
  <si>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</si>
  <si>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</si>
  <si>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</si>
  <si>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</si>
  <si>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</si>
  <si>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</si>
  <si>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</si>
  <si>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</si>
  <si>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</si>
  <si>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</si>
  <si>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</si>
  <si>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</si>
  <si>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</si>
  <si>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</si>
  <si>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</si>
  <si>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</si>
  <si>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</si>
  <si>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</si>
  <si>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</si>
  <si>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</si>
  <si>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</si>
  <si>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</si>
  <si>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</si>
  <si>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</si>
  <si>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</si>
  <si>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</si>
  <si>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</si>
  <si>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</si>
  <si>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</si>
  <si>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</si>
  <si>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</si>
  <si>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</si>
  <si>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</si>
  <si>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</si>
  <si>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</si>
  <si>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</si>
  <si>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</si>
  <si>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</si>
  <si>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</si>
  <si>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</si>
  <si>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</si>
  <si>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</si>
  <si>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</si>
  <si>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</si>
  <si>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</si>
  <si>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</si>
  <si>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</si>
  <si>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</si>
  <si>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</si>
  <si>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</si>
  <si>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</si>
  <si>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</si>
  <si>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</si>
  <si>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</si>
  <si>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</si>
  <si>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</si>
  <si>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</si>
  <si>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</si>
  <si>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</si>
  <si>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</si>
  <si>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</si>
  <si>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</si>
  <si>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</si>
  <si>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</si>
  <si>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</si>
  <si>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</si>
  <si>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</si>
  <si>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</si>
  <si>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</si>
  <si>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</si>
  <si>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</si>
  <si>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</si>
  <si>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</si>
  <si>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</si>
  <si>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</si>
  <si>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</si>
  <si>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</si>
  <si>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</si>
  <si>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</si>
  <si>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</si>
  <si>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</si>
  <si>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</si>
  <si>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</si>
  <si>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</si>
  <si>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</si>
  <si>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</si>
  <si>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</si>
  <si>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</si>
  <si>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</si>
  <si>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</si>
  <si>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</si>
  <si>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</si>
  <si>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</si>
  <si>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</si>
  <si>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</si>
  <si>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</si>
  <si>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</si>
  <si>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</si>
  <si>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</si>
  <si>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</si>
  <si>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</si>
  <si>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</si>
  <si>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</si>
  <si>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</si>
  <si>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</si>
  <si>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</si>
  <si>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</si>
  <si>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</si>
  <si>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</si>
  <si>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</si>
  <si>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</si>
  <si>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</si>
  <si>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</si>
  <si>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</si>
  <si>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</si>
  <si>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</si>
  <si>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</si>
  <si>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</si>
  <si>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</si>
  <si>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</si>
  <si>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</si>
  <si>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</si>
  <si>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</si>
  <si>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</si>
  <si>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</si>
  <si>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</si>
  <si>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</si>
  <si>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</si>
  <si>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</si>
  <si>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</si>
  <si>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</si>
  <si>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</si>
  <si>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</si>
  <si>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</si>
  <si>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</si>
  <si>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</si>
  <si>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</si>
  <si>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</si>
  <si>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</si>
  <si>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</si>
  <si>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</si>
  <si>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</si>
  <si>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</si>
  <si>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</si>
  <si>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</si>
  <si>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</si>
  <si>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</si>
  <si>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</si>
  <si>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</si>
  <si>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</si>
  <si>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</si>
  <si>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</si>
  <si>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</si>
  <si>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</si>
  <si>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</si>
  <si>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</si>
  <si>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</si>
  <si>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</si>
  <si>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</si>
  <si>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</si>
  <si>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</si>
  <si>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</si>
  <si>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</si>
  <si>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</si>
  <si>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</si>
  <si>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</si>
  <si>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</si>
  <si>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</si>
  <si>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</si>
  <si>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</si>
  <si>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</si>
  <si>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</si>
  <si>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</si>
  <si>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</si>
  <si>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</si>
  <si>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</si>
  <si>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</si>
  <si>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</si>
  <si>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</si>
  <si>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</si>
  <si>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</si>
  <si>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</si>
  <si>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</si>
  <si>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</si>
  <si>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</si>
  <si>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</si>
  <si>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</si>
  <si>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</si>
  <si>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</si>
  <si>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</si>
  <si>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</si>
  <si>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</si>
  <si>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</si>
  <si>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</si>
  <si>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</si>
  <si>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</si>
  <si>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</si>
  <si>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</si>
  <si>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</si>
  <si>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</si>
  <si>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</si>
  <si>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</si>
  <si>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</si>
  <si>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</si>
  <si>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</si>
  <si>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</si>
  <si>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</si>
  <si>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</si>
  <si>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</si>
  <si>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</si>
  <si>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</si>
  <si>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</si>
  <si>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</si>
  <si>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</si>
  <si>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</si>
  <si>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</si>
  <si>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</si>
  <si>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</si>
  <si>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</si>
  <si>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</si>
  <si>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</si>
  <si>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</si>
  <si>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</si>
  <si>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</si>
  <si>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</si>
  <si>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</si>
  <si>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</si>
  <si>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</si>
  <si>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</si>
  <si>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</si>
  <si>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</si>
  <si>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</si>
  <si>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</si>
  <si>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</si>
  <si>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</si>
  <si>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</si>
  <si>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</si>
  <si>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</si>
  <si>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</si>
  <si>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</si>
  <si>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</si>
  <si>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</si>
  <si>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</si>
  <si>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</si>
  <si>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</si>
  <si>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</si>
  <si>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</si>
  <si>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</si>
  <si>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</si>
  <si>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</si>
  <si>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</si>
  <si>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</si>
  <si>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</si>
  <si>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</si>
  <si>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</si>
  <si>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</si>
  <si>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</si>
  <si>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</si>
  <si>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</si>
  <si>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</si>
  <si>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</si>
  <si>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</si>
  <si>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</si>
  <si>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</si>
  <si>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</si>
  <si>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</si>
  <si>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</si>
  <si>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</si>
  <si>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</si>
  <si>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</si>
  <si>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</si>
  <si>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</si>
  <si>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</si>
  <si>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</si>
  <si>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</si>
  <si>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</si>
  <si>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</si>
  <si>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</si>
  <si>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</si>
  <si>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</si>
  <si>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</si>
  <si>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</si>
  <si>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</si>
  <si>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</si>
  <si>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</si>
  <si>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</si>
  <si>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</si>
  <si>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</si>
  <si>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</si>
  <si>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</si>
  <si>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</si>
  <si>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</si>
  <si>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</si>
  <si>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</si>
  <si>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</si>
  <si>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</si>
  <si>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</si>
  <si>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</si>
  <si>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</si>
  <si>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</si>
  <si>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</si>
  <si>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</si>
  <si>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</si>
  <si>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</si>
  <si>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</si>
  <si>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</si>
  <si>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</si>
  <si>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</si>
  <si>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</si>
  <si>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</si>
  <si>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</si>
  <si>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</si>
  <si>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</si>
  <si>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</si>
  <si>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</si>
  <si>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</si>
  <si>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</si>
  <si>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</si>
  <si>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</si>
  <si>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</si>
  <si>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</si>
  <si>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</si>
  <si>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</si>
  <si>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</si>
  <si>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</si>
  <si>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</si>
  <si>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</si>
  <si>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</si>
  <si>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</si>
  <si>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</si>
  <si>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</si>
  <si>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</si>
  <si>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</si>
  <si>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</si>
  <si>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</si>
  <si>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</si>
  <si>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</si>
  <si>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</si>
  <si>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</si>
  <si>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</si>
  <si>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</si>
  <si>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</si>
  <si>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</si>
  <si>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</si>
  <si>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</si>
  <si>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</si>
  <si>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</si>
  <si>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</si>
  <si>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</si>
  <si>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</si>
  <si>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</si>
  <si>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</si>
  <si>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</si>
  <si>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</si>
  <si>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</si>
  <si>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</si>
  <si>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</si>
  <si>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</si>
  <si>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</si>
  <si>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</si>
  <si>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</si>
  <si>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</si>
  <si>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</si>
  <si>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</si>
  <si>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</si>
  <si>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</si>
  <si>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</si>
  <si>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</si>
  <si>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</si>
  <si>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</si>
  <si>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</si>
  <si>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</si>
  <si>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</si>
  <si>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</si>
  <si>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</si>
  <si>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</si>
  <si>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</si>
  <si>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</si>
  <si>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</si>
  <si>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</si>
  <si>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</si>
  <si>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</si>
  <si>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</si>
  <si>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</si>
  <si>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</si>
  <si>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</si>
  <si>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</si>
  <si>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</si>
  <si>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</si>
  <si>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</si>
  <si>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</si>
  <si>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</si>
  <si>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</si>
  <si>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</si>
  <si>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</si>
  <si>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</si>
  <si>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</si>
  <si>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</si>
  <si>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</si>
  <si>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</si>
  <si>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</si>
  <si>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</si>
  <si>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</si>
  <si>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</si>
  <si>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</si>
  <si>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</si>
  <si>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</si>
  <si>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</si>
  <si>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</si>
  <si>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</si>
  <si>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</si>
  <si>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</si>
  <si>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</si>
  <si>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</si>
  <si>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</si>
  <si>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</si>
  <si>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</si>
  <si>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</si>
  <si>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</si>
  <si>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</si>
  <si>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</si>
  <si>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</si>
  <si>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</si>
  <si>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</si>
  <si>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</si>
  <si>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</si>
  <si>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</si>
  <si>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</si>
  <si>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</si>
  <si>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</si>
  <si>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</si>
  <si>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</si>
  <si>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</si>
  <si>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</si>
  <si>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</si>
  <si>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</si>
  <si>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</si>
  <si>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</si>
  <si>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</si>
  <si>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</si>
  <si>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</si>
  <si>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</si>
  <si>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</si>
  <si>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</si>
  <si>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</si>
  <si>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</si>
  <si>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</si>
  <si>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</si>
  <si>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</si>
  <si>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</si>
  <si>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</si>
  <si>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</si>
  <si>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</si>
  <si>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</si>
  <si>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</si>
  <si>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</si>
  <si>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</si>
  <si>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</si>
  <si>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</si>
  <si>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</si>
  <si>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</si>
  <si>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</si>
  <si>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</si>
  <si>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</si>
  <si>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</si>
  <si>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</si>
  <si>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</si>
  <si>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</si>
  <si>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</si>
  <si>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</si>
  <si>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</si>
  <si>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</si>
  <si>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</si>
  <si>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</si>
  <si>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</si>
  <si>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</si>
  <si>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</si>
  <si>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</si>
  <si>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</si>
  <si>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</si>
  <si>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</si>
  <si>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</si>
  <si>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</si>
  <si>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</si>
  <si>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</si>
  <si>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</si>
  <si>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</si>
  <si>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</si>
  <si>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</si>
  <si>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</si>
  <si>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</si>
  <si>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</si>
  <si>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</si>
  <si>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</si>
  <si>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</si>
  <si>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</si>
  <si>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</si>
  <si>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</si>
  <si>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</si>
  <si>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</si>
  <si>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</si>
  <si>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</si>
  <si>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</si>
  <si>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</si>
  <si>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</si>
  <si>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</si>
  <si>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</si>
  <si>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</si>
  <si>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</si>
  <si>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</si>
  <si>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</si>
  <si>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</si>
  <si>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</si>
  <si>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</si>
  <si>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</si>
  <si>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</si>
  <si>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</si>
  <si>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</si>
  <si>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</si>
  <si>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</si>
  <si>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</si>
  <si>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</si>
  <si>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</si>
  <si>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</si>
  <si>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</si>
  <si>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</si>
  <si>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</si>
  <si>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</si>
  <si>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</si>
  <si>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</si>
  <si>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</si>
  <si>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</si>
  <si>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</si>
  <si>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</si>
  <si>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</si>
  <si>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</si>
  <si>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</si>
  <si>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</si>
  <si>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</si>
  <si>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</si>
  <si>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</si>
  <si>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</si>
  <si>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</si>
  <si>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</si>
  <si>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</si>
  <si>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</si>
  <si>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</si>
  <si>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</si>
  <si>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</si>
  <si>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</si>
  <si>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</si>
  <si>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</si>
  <si>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</si>
  <si>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</si>
  <si>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</si>
  <si>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</si>
  <si>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</si>
  <si>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</si>
  <si>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</si>
  <si>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</si>
  <si>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</si>
  <si>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</si>
  <si>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</si>
  <si>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</si>
  <si>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</si>
  <si>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</si>
  <si>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</si>
  <si>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</si>
  <si>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</si>
  <si>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</si>
  <si>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</si>
  <si>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</si>
  <si>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</si>
  <si>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</si>
  <si>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</si>
  <si>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</si>
  <si>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</si>
  <si>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</si>
  <si>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</si>
  <si>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</si>
  <si>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</si>
  <si>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</si>
  <si>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</si>
  <si>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</si>
  <si>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</si>
  <si>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</si>
  <si>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</si>
  <si>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</si>
  <si>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</si>
  <si>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</si>
  <si>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</si>
  <si>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</si>
  <si>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</si>
  <si>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</si>
  <si>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</si>
  <si>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</si>
  <si>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</si>
  <si>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</si>
  <si>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</si>
  <si>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</si>
  <si>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</si>
  <si>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</si>
  <si>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</si>
  <si>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</si>
  <si>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</si>
  <si>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</si>
  <si>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</si>
  <si>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</si>
  <si>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</si>
  <si>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</si>
  <si>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</si>
  <si>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</si>
  <si>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</si>
  <si>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</si>
  <si>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</si>
  <si>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</si>
  <si>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</si>
  <si>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</si>
  <si>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</si>
  <si>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</si>
  <si>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</si>
  <si>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</si>
  <si>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</si>
  <si>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</si>
  <si>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</si>
  <si>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</si>
  <si>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</si>
  <si>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</si>
  <si>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</si>
  <si>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</si>
  <si>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</si>
  <si>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</si>
  <si>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</si>
  <si>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</si>
  <si>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</si>
  <si>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</si>
  <si>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</si>
  <si>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</si>
  <si>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</si>
  <si>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</si>
  <si>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</si>
  <si>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</si>
  <si>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</si>
  <si>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</si>
  <si>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</si>
  <si>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</si>
  <si>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</si>
  <si>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</si>
  <si>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</si>
  <si>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</si>
  <si>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</si>
  <si>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</si>
  <si>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</si>
  <si>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</si>
  <si>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</si>
  <si>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</si>
  <si>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</si>
  <si>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</si>
  <si>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</si>
  <si>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</si>
  <si>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</si>
  <si>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</si>
  <si>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</si>
  <si>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</si>
  <si>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</si>
  <si>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</si>
  <si>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</si>
  <si>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</si>
  <si>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</si>
  <si>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</si>
  <si>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</si>
  <si>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</si>
  <si>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</si>
  <si>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</si>
  <si>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</si>
  <si>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</si>
  <si>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</si>
  <si>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</si>
  <si>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</si>
  <si>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</si>
  <si>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</si>
  <si>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</si>
  <si>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</si>
  <si>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</si>
  <si>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</si>
  <si>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</si>
  <si>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</si>
  <si>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</si>
  <si>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</si>
  <si>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</si>
  <si>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</si>
  <si>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</si>
  <si>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</si>
  <si>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</si>
  <si>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</si>
  <si>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</si>
  <si>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</si>
  <si>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</si>
  <si>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</si>
  <si>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</si>
  <si>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</si>
  <si>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</si>
  <si>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</si>
  <si>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</si>
  <si>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</si>
  <si>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</si>
  <si>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</si>
  <si>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</si>
  <si>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</si>
  <si>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</si>
  <si>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</si>
  <si>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</si>
  <si>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</si>
  <si>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</si>
  <si>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</si>
  <si>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</si>
  <si>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</si>
  <si>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</si>
  <si>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</si>
  <si>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</si>
  <si>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</si>
  <si>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</si>
  <si>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</si>
  <si>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</si>
  <si>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</si>
  <si>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</si>
  <si>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</si>
  <si>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</si>
  <si>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</si>
  <si>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</si>
  <si>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</si>
  <si>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</si>
  <si>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</si>
  <si>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</si>
  <si>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</si>
  <si>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</si>
  <si>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</si>
  <si>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</si>
  <si>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</si>
  <si>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</si>
  <si>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</si>
  <si>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</si>
  <si>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</si>
  <si>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</si>
  <si>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</si>
  <si>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</si>
  <si>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</si>
  <si>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</si>
  <si>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</si>
  <si>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</si>
  <si>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</si>
  <si>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</si>
  <si>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</si>
  <si>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</si>
  <si>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</si>
  <si>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</si>
  <si>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</si>
  <si>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</si>
  <si>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</si>
  <si>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</si>
  <si>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</si>
  <si>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</si>
  <si>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</si>
  <si>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</si>
  <si>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</si>
  <si>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</si>
  <si>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</si>
  <si>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</si>
  <si>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</si>
  <si>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</si>
  <si>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</si>
  <si>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</si>
  <si>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</si>
  <si>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</si>
  <si>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</si>
  <si>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</si>
  <si>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</si>
  <si>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</si>
  <si>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</si>
  <si>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</si>
  <si>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</si>
  <si>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</si>
  <si>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</si>
  <si>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</si>
  <si>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</si>
  <si>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</si>
  <si>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</si>
  <si>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</si>
  <si>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</si>
  <si>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</si>
  <si>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</si>
  <si>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</si>
  <si>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</si>
  <si>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</si>
  <si>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</si>
  <si>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</si>
  <si>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</si>
  <si>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</si>
  <si>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</si>
  <si>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</si>
  <si>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</si>
  <si>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</si>
  <si>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</si>
  <si>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</si>
  <si>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</si>
  <si>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</si>
  <si>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</si>
  <si>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</si>
  <si>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</si>
  <si>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</si>
  <si>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</si>
  <si>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</si>
  <si>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</si>
  <si>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</si>
  <si>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</si>
  <si>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</si>
  <si>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</si>
  <si>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</si>
  <si>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</si>
  <si>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</si>
  <si>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</si>
  <si>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</si>
  <si>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</si>
  <si>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</si>
  <si>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</si>
  <si>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</si>
  <si>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</si>
  <si>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</si>
  <si>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</si>
  <si>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</si>
  <si>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</si>
  <si>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</si>
  <si>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</si>
  <si>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</si>
  <si>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</si>
  <si>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</si>
  <si>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</si>
  <si>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</si>
  <si>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</si>
  <si>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</si>
  <si>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</si>
  <si>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</si>
  <si>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</si>
  <si>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</si>
  <si>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</si>
  <si>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</si>
  <si>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</si>
  <si>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</si>
  <si>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</si>
  <si>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</si>
  <si>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</si>
  <si>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</si>
  <si>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</si>
  <si>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</si>
  <si>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</si>
  <si>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</si>
  <si>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</si>
  <si>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</si>
  <si>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</si>
  <si>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</si>
  <si>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</si>
  <si>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</si>
  <si>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</si>
  <si>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</si>
  <si>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</si>
  <si>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</si>
  <si>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</si>
  <si>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</si>
  <si>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</si>
  <si>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</si>
  <si>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</si>
  <si>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</si>
  <si>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</si>
  <si>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</si>
  <si>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</si>
  <si>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</si>
  <si>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</si>
  <si>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</si>
  <si>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</si>
  <si>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</si>
  <si>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</si>
  <si>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</si>
  <si>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</si>
  <si>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</si>
  <si>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</si>
  <si>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</si>
  <si>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</si>
  <si>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</si>
  <si>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</si>
  <si>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</si>
  <si>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</si>
  <si>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</si>
  <si>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</si>
  <si>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</si>
  <si>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</si>
  <si>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</si>
  <si>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</si>
  <si>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</si>
  <si>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</si>
  <si>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</si>
  <si>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</si>
  <si>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</si>
  <si>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</si>
  <si>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</si>
  <si>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</si>
  <si>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</si>
  <si>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</si>
  <si>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</si>
  <si>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</si>
  <si>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</si>
  <si>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</si>
  <si>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</si>
  <si>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</si>
  <si>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</si>
  <si>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</si>
  <si>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</si>
  <si>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</si>
  <si>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</si>
  <si>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</si>
  <si>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</si>
  <si>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</si>
  <si>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</si>
  <si>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</si>
  <si>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</si>
  <si>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</si>
  <si>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</si>
  <si>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</si>
  <si>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</si>
  <si>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</si>
  <si>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</si>
  <si>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</si>
  <si>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</si>
  <si>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</si>
  <si>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</si>
  <si>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</si>
  <si>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</si>
  <si>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</si>
  <si>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</si>
  <si>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</si>
  <si>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</si>
  <si>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</si>
  <si>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</si>
  <si>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</si>
  <si>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</si>
  <si>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</si>
  <si>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</si>
  <si>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</si>
  <si>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</si>
  <si>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</si>
  <si>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</si>
  <si>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</si>
  <si>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</si>
  <si>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</si>
  <si>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</si>
  <si>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</si>
  <si>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</si>
  <si>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</si>
  <si>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</si>
  <si>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</si>
  <si>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</si>
  <si>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</si>
  <si>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</si>
  <si>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</si>
  <si>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</si>
  <si>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</si>
  <si>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</si>
  <si>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</si>
  <si>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</si>
  <si>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</si>
  <si>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</si>
  <si>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</si>
  <si>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</si>
  <si>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</si>
  <si>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</si>
  <si>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</si>
  <si>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</si>
  <si>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</si>
  <si>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</si>
  <si>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</si>
  <si>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</si>
  <si>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</si>
  <si>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</si>
  <si>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</si>
  <si>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</si>
  <si>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</si>
  <si>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</si>
  <si>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</si>
  <si>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</si>
  <si>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</si>
  <si>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</si>
  <si>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</si>
  <si>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</si>
  <si>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</si>
  <si>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</si>
  <si>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</si>
  <si>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</si>
  <si>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</si>
  <si>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</si>
  <si>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</si>
  <si>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</si>
  <si>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</si>
  <si>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</si>
  <si>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</si>
  <si>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</si>
  <si>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</si>
  <si>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</si>
  <si>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</si>
  <si>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</si>
  <si>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</si>
  <si>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</si>
  <si>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</si>
  <si>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</si>
  <si>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</si>
  <si>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</si>
  <si>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</si>
  <si>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</si>
  <si>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</si>
  <si>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</si>
  <si>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</si>
  <si>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</si>
  <si>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</si>
  <si>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</si>
  <si>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</si>
  <si>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</si>
  <si>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</si>
  <si>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</si>
  <si>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</si>
  <si>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</si>
  <si>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</si>
  <si>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</si>
  <si>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</si>
  <si>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</si>
  <si>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</si>
  <si>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</si>
  <si>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</si>
  <si>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</si>
  <si>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</si>
  <si>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</si>
  <si>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</si>
  <si>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</si>
  <si>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</si>
  <si>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</si>
  <si>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</si>
  <si>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</si>
  <si>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</si>
  <si>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</si>
  <si>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</si>
  <si>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</si>
  <si>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</si>
  <si>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</si>
  <si>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</si>
  <si>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</si>
  <si>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</si>
  <si>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</si>
  <si>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</si>
  <si>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</si>
  <si>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</si>
  <si>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</si>
  <si>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</si>
  <si>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</si>
  <si>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</si>
  <si>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</si>
  <si>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</si>
  <si>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</si>
  <si>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</si>
  <si>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</si>
  <si>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</si>
  <si>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</si>
  <si>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</si>
  <si>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</si>
  <si>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</si>
  <si>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</si>
  <si>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</si>
  <si>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</si>
  <si>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</si>
  <si>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</si>
  <si>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</si>
  <si>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</si>
  <si>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</si>
  <si>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</si>
  <si>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</si>
  <si>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</si>
  <si>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</si>
  <si>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</si>
  <si>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</si>
  <si>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</si>
  <si>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</si>
  <si>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</si>
  <si>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</si>
  <si>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</si>
  <si>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</si>
  <si>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</si>
  <si>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</si>
  <si>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</si>
  <si>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</si>
  <si>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</si>
  <si>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</si>
  <si>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</si>
  <si>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</si>
  <si>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</si>
  <si>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</si>
  <si>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</si>
  <si>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</si>
  <si>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</si>
  <si>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</si>
  <si>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</si>
  <si>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</si>
  <si>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</si>
  <si>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</si>
  <si>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</si>
  <si>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</si>
  <si>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</si>
  <si>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</si>
  <si>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</si>
  <si>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</si>
  <si>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</si>
  <si>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</si>
  <si>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</si>
  <si>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</si>
  <si>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</si>
  <si>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</si>
  <si>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</si>
  <si>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</si>
  <si>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</si>
  <si>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</si>
  <si>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</si>
  <si>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</si>
  <si>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</si>
  <si>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</si>
  <si>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</si>
  <si>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</si>
  <si>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</si>
  <si>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</si>
  <si>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</si>
  <si>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</si>
  <si>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</si>
  <si>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</si>
  <si>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</si>
  <si>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</si>
  <si>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</si>
  <si>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</si>
  <si>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</si>
  <si>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</si>
  <si>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</si>
  <si>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</si>
  <si>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</si>
  <si>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</si>
  <si>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</si>
  <si>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</si>
  <si>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</si>
  <si>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</si>
  <si>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</si>
  <si>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</si>
  <si>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</si>
  <si>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</si>
  <si>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</si>
  <si>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</si>
  <si>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</si>
  <si>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</si>
  <si>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</si>
  <si>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</si>
  <si>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</si>
  <si>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</si>
  <si>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</si>
  <si>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</si>
  <si>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</si>
  <si>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</si>
  <si>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</si>
  <si>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</si>
  <si>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</si>
  <si>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</si>
  <si>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</si>
  <si>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</si>
  <si>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</si>
  <si>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</si>
  <si>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</si>
  <si>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</si>
  <si>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</si>
  <si>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</si>
  <si>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</si>
  <si>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</si>
  <si>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</si>
  <si>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</si>
  <si>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</si>
  <si>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</si>
  <si>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</si>
  <si>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</si>
  <si>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</si>
  <si>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</si>
  <si>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</si>
  <si>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</si>
  <si>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</si>
  <si>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</si>
  <si>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</si>
  <si>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</si>
  <si>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</si>
  <si>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</si>
  <si>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</si>
  <si>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</si>
  <si>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</si>
  <si>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</si>
  <si>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</si>
  <si>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</si>
  <si>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</si>
  <si>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</si>
  <si>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</si>
  <si>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</si>
  <si>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</si>
  <si>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</si>
  <si>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</si>
  <si>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</si>
  <si>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</si>
  <si>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</si>
  <si>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</si>
  <si>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</si>
  <si>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</si>
  <si>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</si>
  <si>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</si>
  <si>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</si>
  <si>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</si>
  <si>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</si>
  <si>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</si>
  <si>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</si>
  <si>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</si>
  <si>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</si>
  <si>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</si>
  <si>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</si>
  <si>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</si>
  <si>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</si>
  <si>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</si>
  <si>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</si>
  <si>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</si>
  <si>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</si>
  <si>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</si>
  <si>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</si>
  <si>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</si>
  <si>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</si>
  <si>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</si>
  <si>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</si>
  <si>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</si>
  <si>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</si>
  <si>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</si>
  <si>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</si>
  <si>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</si>
  <si>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</si>
  <si>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</si>
  <si>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</si>
  <si>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</si>
  <si>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</si>
  <si>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</si>
  <si>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</si>
  <si>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</si>
  <si>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</si>
  <si>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</si>
  <si>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</si>
  <si>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</si>
  <si>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</si>
  <si>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</si>
  <si>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</si>
  <si>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</si>
  <si>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</si>
  <si>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</si>
  <si>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</si>
  <si>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</si>
  <si>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</si>
  <si>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</si>
  <si>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</si>
  <si>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</si>
  <si>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</si>
  <si>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</si>
  <si>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</si>
  <si>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</si>
  <si>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</si>
  <si>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</si>
  <si>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</si>
  <si>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</si>
  <si>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</si>
  <si>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</si>
  <si>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</si>
  <si>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</si>
  <si>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</si>
  <si>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</si>
  <si>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</si>
  <si>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</si>
  <si>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</si>
  <si>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</si>
  <si>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</si>
  <si>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</si>
  <si>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</si>
  <si>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</si>
  <si>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</si>
  <si>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</si>
  <si>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</si>
  <si>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</si>
  <si>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</si>
  <si>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</si>
  <si>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</si>
  <si>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</si>
  <si>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</si>
  <si>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</si>
  <si>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</si>
  <si>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</si>
  <si>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</si>
  <si>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</si>
  <si>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</si>
  <si>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</si>
  <si>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</si>
  <si>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</si>
  <si>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</si>
  <si>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</si>
  <si>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</si>
  <si>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</si>
  <si>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</si>
  <si>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</si>
  <si>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</si>
  <si>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</si>
  <si>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</si>
  <si>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</si>
  <si>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</si>
  <si>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</si>
  <si>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</si>
  <si>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</si>
  <si>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</si>
  <si>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</si>
  <si>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</si>
  <si>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</si>
  <si>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</si>
  <si>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</si>
  <si>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</si>
  <si>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</si>
  <si>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</si>
  <si>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</si>
  <si>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</si>
  <si>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</si>
  <si>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</si>
  <si>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</si>
  <si>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</si>
  <si>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</si>
  <si>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</si>
  <si>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</si>
  <si>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</si>
  <si>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</si>
  <si>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</si>
  <si>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</si>
  <si>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</si>
  <si>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</si>
  <si>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</si>
  <si>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</si>
  <si>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</si>
  <si>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</si>
  <si>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</si>
  <si>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</si>
  <si>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</si>
  <si>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</si>
  <si>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</si>
  <si>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</si>
  <si>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</si>
  <si>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</si>
  <si>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</si>
  <si>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</si>
  <si>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</si>
  <si>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</si>
  <si>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</si>
  <si>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</si>
  <si>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</si>
  <si>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</si>
  <si>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</si>
  <si>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</si>
  <si>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</si>
  <si>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</si>
  <si>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</si>
  <si>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</si>
  <si>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</si>
  <si>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</si>
  <si>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</si>
  <si>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</si>
  <si>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</si>
  <si>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</si>
  <si>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</si>
  <si>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</si>
  <si>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</si>
  <si>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</si>
  <si>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</si>
  <si>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</si>
  <si>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</si>
  <si>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</si>
  <si>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</si>
  <si>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</si>
  <si>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</si>
  <si>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</si>
  <si>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</si>
  <si>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</si>
  <si>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</si>
  <si>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</si>
  <si>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</si>
  <si>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</si>
  <si>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</si>
  <si>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</si>
  <si>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</si>
  <si>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</si>
  <si>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</si>
  <si>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</si>
  <si>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</si>
  <si>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</si>
  <si>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</si>
  <si>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</si>
  <si>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</si>
  <si>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</si>
  <si>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</si>
  <si>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</si>
  <si>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</si>
  <si>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</si>
  <si>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</si>
  <si>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</si>
  <si>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</si>
  <si>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</si>
  <si>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</si>
  <si>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</si>
  <si>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</si>
  <si>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</si>
  <si>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</si>
  <si>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</si>
  <si>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</si>
  <si>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</si>
  <si>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</si>
  <si>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</si>
  <si>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</si>
  <si>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</si>
  <si>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</si>
  <si>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</si>
  <si>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</si>
  <si>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</si>
  <si>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</si>
  <si>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</si>
  <si>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</si>
  <si>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</si>
  <si>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</si>
  <si>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</si>
  <si>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</si>
  <si>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</si>
  <si>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</si>
  <si>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</si>
  <si>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</si>
  <si>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</si>
  <si>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</si>
  <si>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</si>
  <si>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</si>
  <si>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</si>
  <si>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</si>
  <si>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</si>
  <si>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</si>
  <si>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</si>
  <si>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</si>
  <si>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</si>
  <si>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</si>
  <si>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</si>
  <si>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</si>
  <si>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</si>
  <si>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</si>
  <si>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</si>
  <si>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</si>
  <si>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</si>
  <si>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</si>
  <si>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</si>
  <si>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</si>
  <si>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</si>
  <si>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</si>
  <si>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</si>
  <si>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</si>
  <si>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</si>
  <si>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</si>
  <si>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</si>
  <si>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</si>
  <si>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</si>
  <si>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</si>
  <si>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</si>
  <si>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</si>
  <si>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</si>
  <si>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</si>
  <si>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</si>
  <si>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</si>
  <si>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</si>
  <si>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</si>
  <si>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</si>
  <si>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</si>
  <si>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</si>
  <si>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</si>
  <si>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</si>
  <si>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</si>
  <si>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</si>
  <si>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</si>
  <si>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</si>
  <si>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</si>
  <si>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</si>
  <si>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</si>
  <si>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</si>
  <si>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</si>
  <si>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</si>
  <si>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</si>
  <si>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</si>
  <si>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</si>
  <si>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</si>
  <si>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</si>
  <si>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</si>
  <si>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</si>
  <si>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</si>
  <si>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</si>
  <si>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</si>
  <si>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</si>
  <si>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</si>
  <si>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</si>
  <si>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</si>
  <si>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</si>
  <si>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</si>
  <si>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</si>
  <si>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</si>
  <si>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</si>
  <si>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</si>
  <si>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</si>
  <si>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</si>
  <si>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</si>
  <si>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</si>
  <si>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</si>
  <si>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</si>
  <si>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</si>
  <si>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</si>
  <si>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</si>
  <si>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</si>
  <si>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</si>
  <si>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</si>
  <si>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</si>
  <si>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</si>
  <si>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</si>
  <si>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</si>
  <si>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</si>
  <si>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</si>
  <si>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</si>
  <si>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</si>
  <si>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</si>
  <si>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</si>
  <si>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</si>
  <si>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</si>
  <si>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</si>
  <si>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</si>
  <si>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</si>
  <si>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</si>
  <si>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</si>
  <si>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</si>
  <si>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</si>
  <si>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</si>
  <si>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</si>
  <si>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</si>
  <si>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</si>
  <si>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</si>
  <si>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</si>
  <si>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</si>
  <si>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</si>
  <si>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</si>
  <si>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</si>
  <si>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</si>
  <si>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</si>
  <si>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</si>
  <si>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</si>
  <si>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</si>
  <si>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</si>
  <si>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</si>
  <si>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</si>
  <si>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</si>
  <si>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</si>
  <si>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</si>
  <si>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</si>
  <si>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</si>
  <si>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</si>
  <si>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</si>
  <si>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</si>
  <si>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</si>
  <si>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</si>
  <si>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</si>
  <si>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</si>
  <si>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</si>
  <si>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</si>
  <si>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</si>
  <si>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</si>
  <si>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</si>
  <si>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</si>
  <si>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</si>
  <si>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</si>
  <si>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</si>
  <si>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</si>
  <si>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</si>
  <si>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</si>
  <si>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</si>
  <si>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</si>
  <si>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</si>
  <si>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</si>
  <si>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</si>
  <si>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</si>
  <si>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</si>
  <si>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</si>
  <si>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</si>
  <si>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</si>
  <si>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</si>
  <si>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</si>
  <si>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</si>
  <si>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</si>
  <si>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</si>
  <si>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</si>
  <si>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</si>
  <si>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</si>
  <si>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</si>
  <si>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</si>
  <si>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</si>
  <si>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</si>
  <si>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</si>
  <si>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</si>
  <si>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</si>
  <si>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</si>
  <si>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</si>
  <si>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</si>
  <si>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</si>
  <si>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</si>
  <si>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</si>
  <si>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</si>
  <si>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</si>
  <si>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</si>
  <si>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</si>
  <si>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</si>
  <si>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</si>
  <si>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</si>
  <si>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</si>
  <si>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</si>
  <si>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</si>
  <si>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</si>
  <si>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</si>
  <si>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</si>
  <si>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</si>
  <si>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</si>
  <si>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</si>
  <si>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</si>
  <si>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</si>
  <si>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</si>
  <si>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</si>
  <si>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</si>
  <si>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</si>
  <si>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</si>
  <si>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</si>
  <si>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</si>
  <si>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</si>
  <si>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</si>
  <si>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</si>
  <si>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</si>
  <si>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</si>
  <si>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</si>
  <si>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</si>
  <si>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</si>
  <si>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</si>
  <si>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</si>
  <si>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</si>
  <si>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</si>
  <si>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</si>
  <si>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</si>
  <si>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</si>
  <si>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</si>
  <si>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</si>
  <si>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</si>
  <si>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</si>
  <si>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</si>
  <si>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</si>
  <si>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</si>
  <si>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</si>
  <si>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</si>
  <si>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</si>
  <si>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</si>
  <si>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</si>
  <si>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</si>
  <si>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</si>
  <si>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</si>
  <si>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</si>
  <si>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</si>
  <si>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</si>
  <si>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</si>
  <si>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</si>
  <si>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</si>
  <si>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</si>
  <si>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</si>
  <si>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</si>
  <si>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</si>
  <si>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</si>
  <si>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</si>
  <si>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</si>
  <si>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</si>
  <si>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</si>
  <si>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</si>
  <si>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</si>
  <si>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</si>
  <si>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</si>
  <si>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</si>
  <si>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</si>
  <si>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</si>
  <si>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</si>
  <si>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</si>
  <si>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</si>
  <si>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</si>
  <si>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</si>
  <si>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</si>
  <si>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</si>
  <si>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</si>
  <si>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</si>
  <si>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</si>
  <si>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</si>
  <si>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</si>
  <si>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</si>
  <si>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</si>
  <si>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</si>
  <si>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</si>
  <si>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</si>
  <si>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</si>
  <si>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</si>
  <si>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</si>
  <si>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</si>
  <si>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</si>
  <si>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</si>
  <si>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</si>
  <si>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</si>
  <si>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</si>
  <si>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</si>
  <si>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</si>
  <si>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</si>
  <si>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</si>
  <si>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</si>
  <si>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</si>
  <si>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</si>
  <si>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</si>
  <si>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</si>
  <si>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</si>
  <si>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</si>
  <si>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</si>
  <si>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</si>
  <si>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</si>
  <si>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</si>
  <si>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</si>
  <si>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</si>
  <si>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</si>
  <si>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</si>
  <si>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</si>
  <si>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</si>
  <si>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</si>
  <si>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</si>
  <si>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</si>
  <si>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</si>
  <si>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</si>
  <si>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</si>
  <si>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</si>
  <si>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</si>
  <si>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</si>
  <si>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</si>
  <si>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</si>
  <si>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</si>
  <si>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</si>
  <si>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</si>
  <si>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</si>
  <si>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</si>
  <si>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</si>
  <si>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</si>
  <si>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</si>
  <si>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</si>
  <si>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</si>
  <si>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</si>
  <si>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</si>
  <si>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</si>
  <si>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</si>
  <si>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</si>
  <si>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</si>
  <si>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</si>
  <si>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</si>
  <si>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</si>
  <si>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</si>
  <si>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</si>
  <si>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</si>
  <si>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</si>
  <si>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</si>
  <si>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</si>
  <si>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</si>
  <si>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</si>
  <si>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</si>
  <si>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</si>
  <si>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</si>
  <si>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</si>
  <si>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</si>
  <si>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</si>
  <si>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</si>
  <si>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</si>
  <si>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</si>
  <si>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</si>
  <si>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</si>
  <si>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</si>
  <si>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</si>
  <si>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</si>
  <si>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</si>
  <si>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</si>
  <si>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</si>
  <si>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</si>
  <si>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</si>
  <si>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</si>
  <si>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</si>
  <si>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</si>
  <si>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</si>
  <si>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</si>
  <si>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</si>
  <si>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</si>
  <si>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</si>
  <si>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</si>
  <si>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</si>
  <si>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</si>
  <si>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</si>
  <si>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</si>
  <si>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</si>
  <si>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</si>
  <si>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</si>
  <si>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</si>
  <si>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</si>
  <si>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</si>
  <si>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</si>
  <si>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</si>
  <si>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</si>
  <si>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</si>
  <si>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</si>
  <si>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</si>
  <si>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</si>
  <si>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</si>
  <si>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</si>
  <si>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</si>
  <si>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</si>
  <si>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</si>
  <si>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</si>
  <si>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</si>
  <si>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</si>
  <si>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</si>
  <si>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</si>
  <si>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</si>
  <si>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</si>
  <si>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</si>
  <si>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</si>
  <si>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</si>
  <si>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</si>
  <si>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</si>
  <si>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</si>
  <si>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</si>
  <si>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</si>
  <si>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</si>
  <si>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</si>
  <si>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</si>
  <si>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</si>
  <si>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</si>
  <si>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</si>
  <si>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</si>
  <si>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</si>
  <si>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</si>
  <si>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</si>
  <si>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</si>
  <si>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</si>
  <si>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</si>
  <si>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</si>
  <si>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</si>
  <si>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</si>
  <si>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</si>
  <si>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</si>
  <si>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</si>
  <si>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</si>
  <si>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</si>
  <si>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</si>
  <si>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</si>
  <si>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</si>
  <si>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</si>
  <si>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</si>
  <si>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</si>
  <si>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</si>
  <si>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</si>
  <si>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</si>
  <si>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</si>
  <si>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</si>
  <si>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</si>
  <si>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</si>
  <si>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</si>
  <si>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</si>
  <si>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</si>
  <si>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</si>
  <si>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</si>
  <si>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</si>
  <si>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</si>
  <si>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</si>
  <si>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</si>
  <si>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</si>
  <si>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</si>
  <si>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</si>
  <si>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</si>
  <si>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</si>
  <si>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</si>
  <si>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</si>
  <si>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</si>
  <si>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</si>
  <si>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</si>
  <si>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</si>
  <si>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</si>
  <si>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</si>
  <si>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</si>
  <si>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</si>
  <si>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</si>
  <si>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</si>
  <si>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</si>
  <si>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</si>
  <si>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</si>
  <si>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</si>
  <si>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</si>
  <si>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</si>
  <si>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</si>
  <si>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</si>
  <si>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</si>
  <si>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</si>
  <si>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</si>
  <si>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</si>
  <si>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</si>
  <si>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</si>
  <si>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</si>
  <si>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</si>
  <si>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</si>
  <si>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</si>
  <si>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</si>
  <si>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</si>
  <si>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</si>
  <si>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</si>
  <si>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</si>
  <si>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</si>
  <si>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</si>
  <si>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</si>
  <si>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</si>
  <si>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</si>
  <si>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</si>
  <si>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</si>
  <si>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</si>
  <si>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</si>
  <si>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</si>
  <si>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</si>
  <si>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</si>
  <si>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</si>
  <si>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</si>
  <si>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</si>
  <si>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</si>
  <si>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</si>
  <si>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</si>
  <si>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</si>
  <si>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</si>
  <si>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</si>
  <si>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</si>
  <si>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</si>
  <si>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</si>
  <si>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</si>
  <si>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</si>
  <si>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</si>
  <si>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</si>
  <si>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</si>
  <si>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</si>
  <si>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</si>
  <si>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</si>
  <si>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</si>
  <si>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</si>
  <si>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</si>
  <si>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</si>
  <si>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</si>
  <si>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</si>
  <si>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</si>
  <si>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</si>
  <si>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</si>
  <si>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</si>
  <si>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</si>
  <si>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</si>
  <si>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</si>
  <si>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</si>
  <si>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</si>
  <si>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</si>
  <si>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</si>
  <si>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</si>
  <si>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</si>
  <si>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</si>
  <si>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</si>
  <si>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</si>
  <si>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</si>
  <si>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</si>
  <si>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</si>
  <si>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</si>
  <si>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</si>
  <si>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</si>
  <si>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</si>
  <si>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</si>
  <si>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</si>
  <si>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</si>
  <si>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</si>
  <si>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</si>
  <si>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</si>
  <si>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</si>
  <si>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</si>
  <si>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</si>
  <si>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</si>
  <si>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</si>
  <si>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</si>
  <si>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</si>
  <si>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</si>
  <si>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</si>
  <si>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</si>
  <si>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</si>
  <si>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</si>
  <si>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</si>
  <si>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</si>
  <si>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</si>
  <si>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</si>
  <si>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</si>
  <si>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</si>
  <si>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</si>
  <si>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</si>
  <si>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</si>
  <si>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</si>
  <si>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</si>
  <si>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</si>
  <si>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</si>
  <si>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</si>
  <si>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</si>
  <si>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</si>
  <si>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</si>
  <si>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</si>
  <si>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</si>
  <si>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</si>
  <si>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</si>
  <si>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</si>
  <si>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</si>
  <si>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</si>
  <si>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</si>
  <si>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</si>
  <si>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</si>
  <si>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</si>
  <si>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</si>
  <si>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</si>
  <si>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</si>
  <si>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</si>
  <si>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</si>
  <si>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</si>
  <si>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</si>
  <si>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</si>
  <si>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</si>
  <si>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</si>
  <si>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</si>
  <si>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</si>
  <si>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</si>
  <si>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</si>
  <si>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</si>
  <si>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</si>
  <si>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</si>
  <si>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</si>
  <si>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</si>
  <si>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</si>
  <si>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</si>
  <si>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</si>
  <si>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</si>
  <si>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</si>
  <si>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</si>
  <si>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</si>
  <si>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</si>
  <si>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</si>
  <si>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</si>
  <si>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</si>
  <si>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</si>
  <si>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</si>
  <si>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</si>
  <si>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</si>
  <si>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</si>
  <si>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</si>
  <si>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</si>
  <si>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</si>
  <si>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</si>
  <si>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</si>
  <si>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</si>
  <si>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</si>
  <si>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</si>
  <si>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</si>
  <si>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</si>
  <si>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</si>
  <si>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</si>
  <si>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</si>
  <si>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</si>
  <si>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</si>
  <si>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</si>
  <si>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</si>
  <si>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</si>
  <si>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</si>
  <si>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</si>
  <si>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</si>
  <si>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</si>
  <si>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</si>
  <si>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</si>
  <si>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</si>
  <si>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</si>
  <si>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</si>
  <si>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</si>
  <si>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</si>
  <si>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</si>
  <si>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</si>
  <si>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</si>
  <si>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</si>
  <si>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</si>
  <si>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</si>
  <si>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</si>
  <si>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</si>
  <si>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</si>
  <si>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</si>
  <si>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</si>
  <si>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</si>
  <si>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</si>
  <si>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</si>
  <si>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</si>
  <si>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</si>
  <si>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</si>
  <si>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</si>
  <si>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</si>
  <si>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</si>
  <si>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</si>
  <si>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</si>
  <si>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</si>
  <si>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</si>
  <si>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</si>
  <si>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</si>
  <si>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</si>
  <si>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</si>
  <si>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</si>
  <si>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</si>
  <si>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</si>
  <si>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</si>
  <si>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</si>
  <si>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</si>
  <si>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</si>
  <si>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</si>
  <si>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</si>
  <si>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</si>
  <si>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</si>
  <si>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</si>
  <si>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</si>
  <si>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</si>
  <si>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</si>
  <si>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</si>
  <si>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</si>
  <si>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</si>
  <si>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</si>
  <si>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</si>
  <si>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</si>
  <si>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</si>
  <si>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</si>
  <si>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</si>
  <si>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</si>
  <si>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</si>
  <si>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</si>
  <si>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</si>
  <si>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</si>
  <si>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</si>
  <si>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</si>
  <si>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</si>
  <si>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</si>
  <si>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</si>
  <si>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</si>
  <si>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</si>
  <si>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</si>
  <si>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</si>
  <si>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</si>
  <si>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</si>
  <si>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</si>
  <si>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</si>
  <si>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</si>
  <si>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</si>
  <si>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</si>
  <si>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</si>
  <si>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</si>
  <si>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</si>
  <si>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</si>
  <si>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</si>
  <si>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</si>
  <si>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</si>
  <si>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</si>
  <si>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</si>
  <si>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</si>
  <si>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</si>
  <si>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</si>
  <si>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</si>
  <si>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</si>
  <si>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</si>
  <si>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</si>
  <si>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</si>
  <si>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</si>
  <si>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</si>
  <si>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</si>
  <si>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</si>
  <si>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</si>
  <si>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</si>
  <si>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</si>
  <si>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</si>
  <si>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</si>
  <si>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</si>
  <si>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</si>
  <si>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</si>
  <si>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</si>
  <si>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</si>
  <si>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</si>
  <si>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</si>
  <si>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</si>
  <si>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</si>
  <si>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</si>
  <si>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</si>
  <si>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</si>
  <si>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</si>
  <si>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</si>
  <si>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</si>
  <si>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</si>
  <si>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</si>
  <si>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</si>
  <si>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</si>
  <si>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</si>
  <si>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</si>
  <si>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</si>
  <si>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</si>
  <si>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</si>
  <si>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</si>
  <si>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</si>
  <si>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</si>
  <si>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</si>
  <si>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</si>
  <si>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</si>
  <si>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</si>
  <si>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</si>
  <si>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</si>
  <si>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</si>
  <si>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</si>
  <si>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</si>
  <si>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</si>
  <si>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</si>
  <si>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</si>
  <si>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</si>
  <si>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</si>
  <si>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</si>
  <si>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</si>
  <si>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</si>
  <si>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</si>
  <si>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</si>
  <si>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</si>
  <si>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</si>
  <si>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</si>
  <si>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</si>
  <si>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</si>
  <si>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</si>
  <si>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</si>
  <si>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</si>
  <si>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</si>
  <si>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</si>
  <si>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</si>
  <si>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</si>
  <si>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</si>
  <si>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</si>
  <si>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</si>
  <si>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</si>
  <si>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</si>
  <si>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</si>
  <si>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</si>
  <si>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</si>
  <si>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</si>
  <si>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</si>
  <si>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</si>
  <si>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</si>
  <si>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</si>
  <si>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</si>
  <si>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</si>
  <si>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</si>
  <si>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</si>
  <si>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</si>
  <si>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</si>
  <si>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</si>
  <si>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</si>
  <si>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</si>
  <si>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</si>
  <si>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</si>
  <si>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</si>
  <si>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</si>
  <si>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</si>
  <si>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</si>
  <si>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</si>
  <si>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</si>
  <si>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</si>
  <si>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</si>
  <si>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</si>
  <si>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</si>
  <si>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</si>
  <si>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</si>
  <si>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</si>
  <si>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</si>
  <si>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</si>
  <si>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</si>
  <si>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</si>
  <si>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</si>
  <si>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</si>
  <si>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</si>
  <si>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</si>
  <si>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</si>
  <si>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</si>
  <si>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</si>
  <si>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</si>
  <si>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</si>
  <si>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</si>
  <si>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</si>
  <si>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</si>
  <si>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</si>
  <si>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</si>
  <si>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</si>
  <si>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</si>
  <si>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</si>
  <si>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</si>
  <si>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</si>
  <si>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</si>
  <si>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</si>
  <si>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</si>
  <si>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</si>
  <si>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</si>
  <si>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</si>
  <si>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</si>
  <si>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</si>
  <si>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</si>
  <si>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</si>
  <si>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</si>
  <si>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</si>
  <si>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</si>
  <si>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</si>
  <si>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</si>
  <si>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</si>
  <si>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</si>
  <si>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</si>
  <si>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</si>
  <si>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</si>
  <si>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</si>
  <si>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</si>
  <si>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</si>
  <si>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</si>
  <si>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</si>
  <si>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</si>
  <si>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</si>
  <si>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</si>
  <si>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</si>
  <si>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</si>
  <si>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</si>
  <si>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</si>
  <si>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</si>
  <si>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</si>
  <si>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</si>
  <si>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</si>
  <si>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</si>
  <si>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</si>
  <si>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</si>
  <si>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</si>
  <si>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</si>
  <si>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</si>
  <si>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</si>
  <si>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</si>
  <si>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</si>
  <si>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</si>
  <si>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</si>
  <si>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</si>
  <si>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</si>
  <si>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</si>
  <si>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</si>
  <si>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</si>
  <si>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</si>
  <si>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</si>
  <si>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</si>
  <si>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</si>
  <si>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</si>
  <si>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</si>
  <si>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</si>
  <si>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</si>
  <si>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</si>
  <si>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</si>
  <si>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</si>
  <si>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</si>
  <si>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</si>
  <si>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</si>
  <si>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</si>
  <si>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</si>
  <si>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</si>
  <si>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</si>
  <si>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</si>
  <si>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</si>
  <si>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</si>
  <si>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</si>
  <si>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</si>
  <si>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</si>
  <si>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</si>
  <si>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</si>
  <si>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</si>
  <si>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</si>
  <si>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</si>
  <si>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</si>
  <si>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</si>
  <si>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</si>
  <si>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</si>
  <si>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</si>
  <si>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</si>
  <si>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</si>
  <si>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</si>
  <si>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</si>
  <si>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</si>
  <si>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</si>
  <si>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</si>
  <si>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</si>
  <si>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</si>
  <si>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</si>
  <si>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</si>
  <si>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</si>
  <si>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</si>
  <si>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</si>
  <si>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</si>
  <si>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</si>
  <si>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</si>
  <si>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</si>
  <si>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</si>
  <si>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</si>
  <si>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</si>
  <si>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</si>
  <si>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</si>
  <si>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</si>
  <si>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</si>
  <si>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</si>
  <si>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</si>
  <si>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</si>
  <si>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</si>
  <si>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</si>
  <si>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</si>
  <si>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</si>
  <si>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</si>
  <si>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</si>
  <si>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</si>
  <si>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</si>
  <si>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</si>
  <si>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</si>
  <si>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</si>
  <si>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</si>
  <si>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</si>
  <si>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</si>
  <si>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</si>
  <si>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</si>
  <si>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</si>
  <si>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</si>
  <si>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</si>
  <si>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</si>
  <si>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</si>
  <si>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</si>
  <si>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</si>
  <si>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</si>
  <si>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</si>
  <si>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</si>
  <si>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</si>
  <si>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</si>
  <si>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</si>
  <si>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</si>
  <si>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</si>
  <si>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</si>
  <si>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</si>
  <si>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</si>
  <si>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</si>
  <si>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</si>
  <si>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</si>
  <si>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</si>
  <si>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</si>
  <si>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</si>
  <si>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</si>
  <si>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</si>
  <si>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</si>
  <si>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</si>
  <si>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</si>
  <si>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</si>
  <si>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</si>
  <si>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</si>
  <si>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</si>
  <si>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</si>
  <si>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</si>
  <si>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</si>
  <si>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</si>
  <si>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</si>
  <si>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</si>
  <si>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</si>
  <si>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</si>
  <si>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</si>
  <si>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</si>
  <si>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</si>
  <si>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</si>
  <si>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</si>
  <si>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</si>
  <si>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</si>
  <si>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</si>
  <si>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</si>
  <si>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</si>
  <si>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</si>
  <si>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</si>
  <si>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</si>
  <si>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</si>
  <si>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</si>
  <si>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</si>
  <si>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</si>
  <si>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</si>
  <si>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</si>
  <si>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</si>
  <si>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</si>
  <si>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</si>
  <si>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</si>
  <si>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</si>
  <si>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</si>
  <si>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</si>
  <si>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</si>
  <si>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</si>
  <si>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</si>
  <si>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</si>
  <si>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</si>
  <si>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</si>
  <si>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</si>
  <si>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</si>
  <si>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</si>
  <si>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</si>
  <si>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</si>
  <si>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</si>
  <si>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</si>
  <si>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</si>
  <si>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</si>
  <si>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</si>
  <si>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</si>
  <si>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</si>
  <si>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</si>
  <si>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</si>
  <si>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</si>
  <si>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</si>
  <si>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</si>
  <si>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</si>
  <si>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</si>
  <si>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</si>
  <si>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</si>
  <si>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</si>
  <si>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</si>
  <si>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</si>
  <si>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</si>
  <si>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</si>
  <si>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</si>
  <si>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</si>
  <si>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</si>
  <si>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</si>
  <si>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</si>
  <si>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</si>
  <si>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</si>
  <si>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</si>
  <si>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</si>
  <si>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</si>
  <si>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</si>
  <si>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</si>
  <si>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</si>
  <si>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</si>
  <si>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</si>
  <si>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</si>
  <si>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</si>
  <si>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</si>
  <si>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</si>
  <si>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</si>
  <si>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</si>
  <si>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</si>
  <si>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</si>
  <si>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</si>
  <si>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</si>
  <si>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</si>
  <si>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</si>
  <si>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</si>
  <si>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</si>
  <si>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</si>
  <si>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</si>
  <si>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</si>
  <si>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</si>
  <si>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</si>
  <si>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</si>
  <si>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</si>
  <si>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</si>
  <si>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</si>
  <si>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</si>
  <si>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</si>
  <si>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</si>
  <si>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</si>
  <si>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</si>
  <si>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</si>
  <si>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</si>
  <si>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</si>
  <si>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</si>
  <si>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</si>
  <si>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</si>
  <si>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</si>
  <si>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</si>
  <si>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</si>
  <si>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</si>
  <si>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</si>
  <si>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</si>
  <si>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</si>
  <si>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</si>
  <si>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</si>
  <si>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</si>
  <si>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</si>
  <si>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</si>
  <si>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</si>
  <si>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</si>
  <si>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</si>
  <si>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</si>
  <si>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</si>
  <si>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</si>
  <si>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</si>
  <si>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</si>
  <si>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</si>
  <si>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</si>
  <si>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</si>
  <si>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</si>
  <si>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</si>
  <si>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</si>
  <si>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</si>
  <si>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</si>
  <si>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</si>
  <si>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</si>
  <si>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</si>
  <si>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</si>
  <si>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</si>
  <si>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</si>
  <si>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</si>
  <si>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</si>
  <si>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</si>
  <si>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</si>
  <si>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</si>
  <si>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</si>
  <si>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</si>
  <si>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</si>
  <si>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</si>
  <si>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</si>
  <si>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</si>
  <si>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</si>
  <si>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</si>
  <si>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</si>
  <si>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</si>
  <si>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</si>
  <si>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</si>
  <si>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</si>
  <si>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</si>
  <si>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</si>
  <si>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</si>
  <si>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</si>
  <si>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</si>
  <si>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</si>
  <si>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</si>
  <si>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</si>
  <si>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</si>
  <si>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</si>
  <si>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</si>
  <si>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</si>
  <si>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</si>
  <si>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</si>
  <si>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</si>
  <si>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</si>
  <si>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</si>
  <si>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</si>
  <si>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</si>
  <si>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</si>
  <si>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</si>
  <si>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</si>
  <si>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</si>
  <si>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</si>
  <si>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</si>
  <si>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</si>
  <si>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</si>
  <si>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</si>
  <si>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</si>
  <si>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</si>
  <si>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</si>
  <si>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</si>
  <si>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</si>
  <si>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</si>
  <si>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</si>
  <si>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</si>
  <si>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</si>
  <si>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</si>
  <si>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</si>
  <si>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</si>
  <si>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</si>
  <si>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</si>
  <si>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</si>
  <si>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</si>
  <si>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</si>
  <si>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</si>
  <si>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</si>
  <si>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</si>
  <si>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</si>
  <si>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</si>
  <si>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</si>
  <si>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</si>
  <si>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</si>
  <si>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</si>
  <si>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</si>
  <si>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</si>
  <si>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</si>
  <si>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</si>
  <si>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</si>
  <si>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</si>
  <si>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</si>
  <si>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</si>
  <si>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</si>
  <si>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</si>
  <si>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</si>
  <si>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</si>
  <si>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</si>
  <si>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</si>
  <si>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</si>
  <si>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</si>
  <si>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</si>
  <si>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</si>
  <si>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</si>
  <si>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</si>
  <si>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</si>
  <si>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</si>
  <si>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</si>
  <si>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</si>
  <si>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</si>
  <si>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</si>
  <si>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</si>
  <si>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</si>
  <si>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</si>
  <si>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</si>
  <si>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</si>
  <si>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</si>
  <si>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</si>
  <si>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</si>
  <si>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</si>
  <si>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</si>
  <si>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</si>
  <si>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</si>
  <si>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</si>
  <si>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</si>
  <si>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</si>
  <si>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</si>
  <si>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</si>
  <si>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</si>
  <si>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</si>
  <si>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</si>
  <si>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</si>
  <si>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</si>
  <si>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</si>
  <si>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</si>
  <si>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</si>
  <si>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</si>
  <si>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</si>
  <si>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</si>
  <si>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</si>
  <si>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</si>
  <si>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</si>
  <si>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</si>
  <si>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</si>
  <si>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</si>
  <si>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</si>
  <si>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</si>
  <si>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</si>
  <si>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</si>
  <si>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</si>
  <si>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</si>
  <si>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</si>
  <si>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</si>
  <si>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</si>
  <si>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</si>
  <si>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</si>
  <si>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</si>
  <si>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</si>
  <si>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</si>
  <si>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</si>
  <si>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</si>
  <si>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</si>
  <si>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</si>
  <si>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</si>
  <si>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</si>
  <si>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</si>
  <si>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</si>
  <si>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</si>
  <si>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</si>
  <si>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</si>
  <si>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</si>
  <si>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</si>
  <si>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</si>
  <si>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</si>
  <si>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</si>
  <si>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</si>
  <si>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</si>
  <si>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</si>
  <si>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</si>
  <si>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</si>
  <si>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</si>
  <si>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</si>
  <si>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</si>
  <si>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</si>
  <si>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</si>
  <si>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</si>
  <si>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</si>
  <si>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</si>
  <si>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</si>
  <si>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</si>
  <si>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</si>
  <si>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</si>
  <si>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</si>
  <si>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</si>
  <si>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</si>
  <si>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</si>
  <si>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</si>
  <si>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</si>
  <si>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</si>
  <si>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</si>
  <si>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</si>
  <si>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</si>
  <si>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</si>
  <si>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</si>
  <si>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</si>
  <si>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</si>
  <si>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</si>
  <si>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</si>
  <si>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</si>
  <si>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</si>
  <si>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</si>
  <si>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</si>
  <si>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</si>
  <si>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</si>
  <si>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</si>
  <si>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</si>
  <si>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</si>
  <si>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</si>
  <si>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</si>
  <si>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</si>
  <si>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</si>
  <si>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</si>
  <si>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</si>
  <si>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</si>
  <si>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</si>
  <si>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</si>
  <si>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</si>
  <si>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</si>
  <si>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</si>
  <si>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</si>
  <si>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</si>
  <si>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</si>
  <si>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</si>
  <si>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</si>
  <si>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</si>
  <si>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</si>
  <si>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</si>
  <si>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</si>
  <si>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</si>
  <si>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</si>
  <si>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</si>
  <si>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</si>
  <si>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</si>
  <si>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</si>
  <si>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</si>
  <si>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</si>
  <si>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</si>
  <si>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</si>
  <si>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</si>
  <si>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</si>
  <si>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</si>
  <si>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</si>
  <si>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</si>
  <si>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</si>
  <si>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</si>
  <si>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</si>
  <si>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</si>
  <si>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</si>
  <si>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</si>
  <si>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</si>
  <si>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</si>
  <si>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</si>
  <si>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</si>
  <si>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</si>
  <si>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</si>
  <si>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</si>
  <si>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</si>
  <si>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</si>
  <si>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</si>
  <si>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</si>
  <si>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</si>
  <si>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</si>
  <si>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</si>
  <si>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</si>
  <si>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</si>
  <si>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</si>
  <si>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</si>
  <si>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</si>
  <si>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</si>
  <si>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</si>
  <si>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</si>
  <si>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</si>
  <si>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</si>
  <si>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</si>
  <si>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</si>
  <si>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</si>
  <si>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</si>
  <si>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</si>
  <si>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</si>
  <si>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</si>
  <si>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</si>
  <si>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</si>
  <si>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</si>
  <si>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</si>
  <si>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</si>
  <si>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</si>
  <si>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</si>
  <si>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</si>
  <si>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</si>
  <si>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</si>
  <si>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</si>
  <si>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</si>
  <si>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</si>
  <si>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</si>
  <si>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</si>
  <si>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</si>
  <si>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</si>
  <si>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</si>
  <si>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</si>
  <si>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</si>
  <si>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</si>
  <si>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</si>
  <si>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</si>
  <si>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</si>
  <si>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</si>
  <si>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</si>
  <si>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</si>
  <si>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</si>
  <si>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</si>
  <si>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</si>
  <si>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</si>
  <si>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</si>
  <si>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</si>
  <si>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</si>
  <si>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</si>
  <si>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</si>
  <si>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</si>
  <si>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</si>
  <si>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</si>
  <si>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</si>
  <si>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</si>
  <si>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</si>
  <si>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</si>
  <si>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</si>
  <si>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</si>
  <si>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</si>
  <si>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</si>
  <si>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</si>
  <si>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</si>
  <si>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</si>
  <si>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</si>
  <si>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</si>
  <si>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</si>
  <si>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</si>
  <si>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</si>
  <si>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</si>
  <si>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</si>
  <si>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</si>
  <si>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</si>
  <si>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</si>
  <si>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</si>
  <si>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</si>
  <si>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</si>
  <si>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</si>
  <si>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</si>
  <si>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</si>
  <si>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</si>
  <si>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</si>
  <si>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</si>
  <si>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</si>
  <si>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</si>
  <si>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</si>
  <si>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</si>
  <si>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</si>
  <si>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</si>
  <si>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</si>
  <si>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</si>
  <si>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</si>
  <si>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</si>
  <si>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</si>
  <si>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</si>
  <si>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</si>
  <si>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</si>
  <si>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</si>
  <si>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</si>
  <si>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</si>
  <si>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</si>
  <si>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</si>
  <si>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</si>
  <si>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</si>
  <si>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</si>
  <si>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</si>
  <si>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</si>
  <si>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</si>
  <si>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</si>
  <si>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</si>
  <si>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</si>
  <si>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</si>
  <si>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</si>
  <si>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</si>
  <si>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</si>
  <si>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</si>
  <si>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</si>
  <si>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</si>
  <si>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</si>
  <si>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</si>
  <si>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</si>
  <si>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</si>
  <si>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</si>
  <si>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</si>
  <si>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</si>
  <si>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</si>
  <si>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</si>
  <si>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</si>
  <si>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</si>
  <si>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</si>
  <si>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</si>
  <si>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</si>
  <si>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</si>
  <si>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</si>
  <si>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</si>
  <si>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</si>
  <si>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</si>
  <si>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</si>
  <si>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</si>
  <si>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</si>
  <si>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</si>
  <si>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</si>
  <si>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</si>
  <si>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</si>
  <si>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</si>
  <si>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</si>
  <si>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</si>
  <si>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</si>
  <si>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</si>
  <si>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</si>
  <si>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</si>
  <si>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</si>
  <si>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</si>
  <si>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</si>
  <si>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</si>
  <si>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</si>
  <si>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</si>
  <si>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</si>
  <si>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</si>
  <si>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</si>
  <si>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</si>
  <si>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</si>
  <si>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</si>
  <si>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</si>
  <si>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</si>
  <si>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</si>
  <si>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</si>
  <si>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</si>
  <si>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</si>
  <si>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</si>
  <si>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</si>
  <si>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</si>
  <si>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</si>
  <si>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</si>
  <si>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</si>
  <si>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</si>
  <si>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</si>
  <si>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</si>
  <si>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</si>
  <si>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</si>
  <si>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</si>
  <si>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</si>
  <si>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</si>
  <si>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</si>
  <si>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</si>
  <si>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</si>
  <si>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</si>
  <si>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</si>
  <si>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</si>
  <si>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</si>
  <si>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</si>
  <si>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</si>
  <si>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</si>
  <si>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</si>
  <si>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</si>
  <si>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</si>
  <si>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</si>
  <si>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</si>
  <si>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</si>
  <si>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</si>
  <si>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</si>
  <si>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</si>
  <si>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</si>
  <si>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</si>
  <si>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</si>
  <si>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</si>
  <si>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</si>
  <si>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</si>
  <si>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</si>
  <si>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</si>
  <si>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</si>
  <si>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</si>
  <si>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</si>
  <si>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</si>
  <si>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</si>
  <si>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</si>
  <si>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</si>
  <si>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</si>
  <si>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</si>
  <si>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</si>
  <si>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</si>
  <si>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</si>
  <si>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</si>
  <si>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</si>
  <si>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</si>
  <si>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</si>
  <si>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</si>
  <si>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</si>
  <si>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</si>
  <si>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</si>
  <si>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</si>
  <si>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</si>
  <si>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</si>
  <si>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</si>
  <si>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</si>
  <si>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</si>
  <si>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</si>
  <si>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</si>
  <si>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</si>
  <si>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</si>
  <si>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</si>
  <si>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</si>
  <si>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</si>
  <si>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</si>
  <si>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</si>
  <si>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</si>
  <si>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</si>
  <si>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</si>
  <si>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</si>
  <si>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</si>
  <si>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</si>
  <si>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</si>
  <si>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</si>
  <si>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</si>
  <si>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</si>
  <si>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</si>
  <si>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</si>
  <si>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</si>
  <si>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</si>
  <si>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</si>
  <si>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</si>
  <si>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</si>
  <si>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</si>
  <si>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</si>
  <si>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</si>
  <si>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</si>
  <si>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</si>
  <si>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</si>
  <si>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</si>
  <si>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</si>
  <si>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</si>
  <si>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</si>
  <si>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</si>
  <si>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</si>
  <si>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</si>
  <si>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</si>
  <si>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</si>
  <si>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</si>
  <si>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</si>
  <si>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</si>
  <si>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</si>
  <si>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</si>
  <si>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</si>
  <si>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</si>
  <si>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</si>
  <si>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</si>
  <si>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</si>
  <si>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</si>
  <si>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</si>
  <si>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</si>
  <si>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</si>
  <si>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</si>
  <si>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</si>
  <si>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</si>
  <si>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</si>
  <si>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</si>
  <si>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</si>
  <si>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</si>
  <si>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</si>
  <si>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</si>
  <si>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</si>
  <si>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</si>
  <si>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</si>
  <si>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</si>
  <si>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</si>
  <si>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</si>
  <si>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</si>
  <si>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</si>
  <si>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</si>
  <si>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</si>
  <si>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</si>
  <si>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</si>
  <si>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</si>
  <si>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</si>
  <si>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</si>
  <si>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</si>
  <si>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</si>
  <si>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</si>
  <si>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</si>
  <si>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</si>
  <si>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</si>
  <si>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</si>
  <si>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</si>
  <si>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</si>
  <si>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</si>
  <si>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</si>
  <si>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</si>
  <si>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</si>
  <si>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</si>
  <si>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</si>
  <si>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</si>
  <si>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</si>
  <si>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</si>
  <si>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</si>
  <si>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</si>
  <si>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</si>
  <si>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</si>
  <si>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</si>
  <si>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</si>
  <si>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</si>
  <si>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</si>
  <si>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</si>
  <si>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</si>
  <si>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</si>
  <si>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</si>
  <si>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</si>
  <si>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</si>
  <si>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</si>
  <si>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</si>
  <si>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</si>
  <si>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</si>
  <si>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</si>
  <si>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</si>
  <si>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</si>
  <si>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</si>
  <si>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</si>
  <si>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</si>
  <si>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</si>
  <si>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</si>
  <si>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</si>
  <si>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</si>
  <si>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</si>
  <si>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</si>
  <si>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</si>
  <si>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</si>
  <si>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</si>
  <si>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</si>
  <si>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</si>
  <si>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</si>
  <si>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</si>
  <si>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</si>
  <si>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</si>
  <si>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</si>
  <si>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</si>
  <si>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</si>
  <si>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</si>
  <si>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</si>
  <si>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</si>
  <si>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</si>
  <si>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</si>
  <si>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</si>
  <si>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</si>
  <si>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</si>
  <si>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</si>
  <si>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</si>
  <si>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</si>
  <si>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</si>
  <si>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</si>
  <si>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</si>
  <si>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</si>
  <si>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</si>
  <si>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</si>
  <si>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</si>
  <si>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</si>
  <si>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</si>
  <si>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</si>
  <si>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</si>
  <si>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</si>
  <si>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</si>
  <si>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</si>
  <si>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</si>
  <si>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</si>
  <si>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</si>
  <si>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</si>
  <si>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</si>
  <si>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</si>
  <si>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</si>
  <si>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</si>
  <si>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</si>
  <si>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</si>
  <si>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</si>
  <si>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</si>
  <si>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</si>
  <si>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</si>
  <si>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</si>
  <si>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</si>
  <si>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</si>
  <si>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</si>
  <si>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</si>
  <si>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</si>
  <si>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</si>
  <si>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</si>
  <si>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</si>
  <si>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</si>
  <si>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</si>
  <si>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</si>
  <si>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</si>
  <si>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</si>
  <si>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</si>
  <si>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</si>
  <si>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</si>
  <si>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</si>
  <si>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</si>
  <si>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</si>
  <si>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</si>
  <si>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</si>
  <si>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</si>
  <si>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</si>
  <si>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</si>
  <si>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</si>
  <si>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</si>
  <si>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</si>
  <si>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</si>
  <si>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</si>
  <si>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</si>
  <si>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</si>
  <si>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</si>
  <si>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</si>
  <si>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</si>
  <si>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</si>
  <si>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</si>
  <si>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</si>
  <si>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</si>
  <si>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</si>
  <si>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</si>
  <si>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</si>
  <si>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</si>
  <si>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</si>
  <si>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</si>
  <si>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</si>
  <si>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</si>
  <si>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</si>
  <si>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</si>
  <si>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</si>
  <si>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</si>
  <si>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</si>
  <si>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</si>
  <si>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</si>
  <si>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</si>
  <si>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</si>
  <si>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</si>
  <si>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</si>
  <si>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</si>
  <si>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</si>
  <si>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</si>
  <si>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</si>
  <si>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</si>
  <si>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</si>
  <si>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</si>
  <si>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</si>
  <si>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</si>
  <si>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</si>
  <si>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</si>
  <si>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</si>
  <si>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</si>
  <si>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</si>
  <si>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</si>
  <si>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</si>
  <si>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</si>
  <si>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</si>
  <si>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</si>
  <si>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</si>
  <si>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</si>
  <si>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</si>
  <si>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</si>
  <si>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</si>
  <si>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</si>
  <si>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</si>
  <si>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</si>
  <si>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</si>
  <si>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</si>
  <si>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</si>
  <si>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</si>
  <si>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</si>
  <si>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</si>
  <si>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</si>
  <si>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</si>
  <si>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</si>
  <si>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</si>
  <si>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</si>
  <si>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</si>
  <si>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</si>
  <si>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</si>
  <si>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</si>
  <si>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</si>
  <si>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</si>
  <si>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</si>
  <si>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</si>
  <si>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</si>
  <si>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</si>
  <si>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</si>
  <si>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</si>
  <si>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</si>
  <si>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</si>
  <si>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</si>
  <si>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</si>
  <si>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</si>
  <si>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</si>
  <si>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</si>
  <si>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</si>
  <si>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</si>
  <si>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</si>
  <si>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</si>
  <si>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</si>
  <si>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</si>
  <si>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</si>
  <si>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</si>
  <si>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</si>
  <si>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</si>
  <si>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</si>
  <si>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</si>
  <si>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</si>
  <si>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</si>
  <si>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</si>
  <si>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</si>
  <si>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</si>
  <si>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</si>
  <si>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</si>
  <si>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</si>
  <si>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</si>
  <si>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</si>
  <si>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</si>
  <si>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</si>
  <si>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</si>
  <si>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</si>
  <si>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</si>
  <si>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</si>
  <si>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</si>
  <si>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</si>
  <si>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</si>
  <si>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</si>
  <si>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</si>
  <si>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</si>
  <si>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</si>
  <si>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</si>
  <si>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</si>
  <si>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</si>
  <si>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</si>
  <si>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</si>
  <si>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</si>
  <si>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</si>
  <si>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</si>
  <si>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</si>
  <si>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</si>
  <si>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</si>
  <si>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</si>
  <si>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</si>
  <si>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</si>
  <si>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</si>
  <si>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</si>
  <si>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</si>
  <si>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</si>
  <si>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</si>
  <si>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</si>
  <si>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</si>
  <si>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</si>
  <si>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</si>
  <si>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</si>
  <si>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</si>
  <si>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</si>
  <si>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</si>
  <si>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</si>
  <si>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</si>
  <si>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</si>
  <si>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</si>
  <si>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</si>
  <si>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</si>
  <si>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</si>
  <si>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</si>
  <si>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</si>
  <si>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</si>
  <si>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</si>
  <si>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</si>
  <si>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</si>
  <si>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</si>
  <si>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</si>
  <si>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</si>
  <si>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</si>
  <si>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</si>
  <si>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</si>
  <si>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</si>
  <si>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</si>
  <si>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</si>
  <si>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</si>
  <si>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</si>
  <si>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</si>
  <si>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</si>
  <si>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</si>
  <si>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</si>
  <si>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</si>
  <si>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</si>
  <si>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</si>
  <si>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</si>
  <si>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</si>
  <si>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</si>
  <si>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</si>
  <si>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</si>
  <si>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</si>
  <si>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</si>
  <si>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</si>
  <si>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</si>
  <si>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</si>
  <si>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</si>
  <si>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</si>
  <si>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</si>
  <si>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</si>
  <si>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</si>
  <si>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</si>
  <si>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</si>
  <si>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</si>
  <si>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</si>
  <si>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</si>
  <si>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</si>
  <si>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</si>
  <si>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</si>
  <si>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</si>
  <si>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</si>
  <si>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</si>
  <si>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</si>
  <si>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</si>
  <si>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</si>
  <si>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</si>
  <si>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</si>
  <si>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</si>
  <si>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</si>
  <si>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</si>
  <si>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</si>
  <si>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</si>
  <si>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</si>
  <si>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</si>
  <si>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</si>
  <si>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</si>
  <si>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</si>
  <si>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</si>
  <si>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</si>
  <si>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</si>
  <si>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</si>
  <si>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</si>
  <si>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</si>
  <si>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</si>
  <si>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</si>
  <si>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</si>
  <si>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</si>
  <si>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</si>
  <si>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</si>
  <si>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</si>
  <si>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</si>
  <si>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</si>
  <si>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</si>
  <si>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</si>
  <si>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</si>
  <si>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</si>
  <si>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</si>
  <si>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</si>
  <si>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</si>
  <si>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</si>
  <si>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</si>
  <si>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</si>
  <si>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</si>
  <si>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</si>
  <si>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</si>
  <si>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</si>
  <si>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</si>
  <si>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</si>
  <si>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</si>
  <si>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</si>
  <si>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</si>
  <si>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</si>
  <si>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</si>
  <si>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</si>
  <si>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</si>
  <si>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</si>
  <si>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</si>
  <si>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</si>
  <si>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</si>
  <si>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</si>
  <si>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</si>
  <si>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</si>
  <si>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</si>
  <si>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</si>
  <si>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</si>
  <si>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</si>
  <si>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</si>
  <si>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</si>
  <si>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</si>
  <si>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</si>
  <si>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</si>
  <si>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</si>
  <si>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</si>
  <si>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</si>
  <si>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</si>
  <si>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</si>
  <si>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</si>
  <si>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</si>
  <si>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</si>
  <si>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</si>
  <si>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</si>
  <si>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</si>
  <si>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</si>
  <si>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</si>
  <si>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</si>
  <si>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</si>
  <si>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</si>
  <si>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</si>
  <si>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</si>
  <si>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</si>
  <si>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</si>
  <si>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</si>
  <si>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</si>
  <si>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</si>
  <si>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</si>
  <si>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</si>
  <si>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</si>
  <si>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</si>
  <si>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</si>
  <si>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</si>
  <si>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</si>
  <si>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</si>
  <si>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</si>
  <si>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</si>
  <si>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</si>
  <si>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</si>
  <si>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</si>
  <si>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</si>
  <si>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</si>
  <si>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</si>
  <si>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</si>
  <si>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</si>
  <si>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</si>
  <si>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</si>
  <si>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</si>
  <si>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</si>
  <si>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</si>
  <si>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</si>
  <si>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</si>
  <si>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</si>
  <si>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</si>
  <si>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</si>
  <si>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</si>
  <si>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</si>
  <si>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</si>
  <si>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</si>
  <si>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</si>
  <si>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</si>
  <si>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</si>
  <si>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</si>
  <si>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</si>
  <si>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</si>
  <si>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</si>
  <si>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</si>
  <si>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</si>
  <si>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</si>
  <si>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</si>
  <si>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</si>
  <si>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</si>
  <si>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</si>
  <si>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</si>
  <si>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</si>
  <si>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</si>
  <si>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</si>
  <si>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</si>
  <si>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</si>
  <si>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</si>
  <si>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</si>
  <si>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</si>
  <si>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</si>
  <si>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</si>
  <si>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</si>
  <si>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</si>
  <si>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</si>
  <si>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</si>
  <si>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</si>
  <si>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</si>
  <si>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</si>
  <si>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</si>
  <si>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</si>
  <si>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</si>
  <si>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</si>
  <si>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</si>
  <si>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</si>
  <si>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</si>
  <si>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</si>
  <si>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</si>
  <si>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</si>
  <si>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</si>
  <si>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</si>
  <si>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</si>
  <si>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</si>
  <si>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</si>
  <si>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</si>
  <si>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</si>
  <si>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</si>
  <si>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</si>
  <si>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</si>
  <si>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</si>
  <si>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</si>
  <si>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</si>
  <si>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</si>
  <si>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</si>
  <si>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</si>
  <si>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</si>
  <si>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</si>
  <si>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</si>
  <si>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</si>
  <si>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</si>
  <si>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</si>
  <si>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</si>
  <si>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</si>
  <si>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</si>
  <si>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</si>
  <si>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</si>
  <si>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</si>
  <si>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</si>
  <si>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</si>
  <si>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</si>
  <si>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</si>
  <si>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</si>
  <si>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</si>
  <si>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</si>
  <si>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</si>
  <si>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</si>
  <si>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</si>
  <si>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</si>
  <si>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</si>
  <si>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</si>
  <si>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</si>
  <si>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</si>
  <si>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</si>
  <si>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</si>
  <si>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</si>
  <si>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</si>
  <si>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</si>
  <si>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</si>
  <si>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</si>
  <si>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</si>
  <si>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</si>
  <si>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</si>
  <si>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</si>
  <si>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</si>
  <si>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</si>
  <si>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</si>
  <si>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</si>
  <si>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</si>
  <si>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</si>
  <si>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</si>
  <si>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</si>
  <si>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</si>
  <si>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</si>
  <si>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</si>
  <si>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</si>
  <si>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</si>
  <si>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</si>
  <si>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</si>
  <si>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</si>
  <si>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</si>
  <si>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</si>
  <si>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</si>
  <si>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</si>
  <si>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</si>
  <si>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</si>
  <si>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</si>
  <si>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</si>
  <si>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</si>
  <si>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</si>
  <si>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</si>
  <si>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</si>
  <si>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</si>
  <si>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</si>
  <si>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</si>
  <si>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</si>
  <si>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</si>
  <si>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</si>
  <si>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</si>
  <si>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</si>
  <si>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</si>
  <si>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</si>
  <si>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</si>
  <si>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</si>
  <si>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</si>
  <si>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</si>
  <si>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</si>
  <si>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</si>
  <si>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</si>
  <si>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</si>
  <si>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</si>
  <si>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</si>
  <si>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</si>
  <si>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</si>
  <si>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</si>
  <si>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</si>
  <si>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</si>
  <si>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</si>
  <si>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</si>
  <si>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</si>
  <si>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</si>
  <si>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</si>
  <si>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</si>
  <si>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</si>
  <si>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</si>
  <si>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</si>
  <si>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</si>
  <si>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</si>
  <si>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</si>
  <si>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</si>
  <si>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</si>
  <si>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</si>
  <si>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</si>
  <si>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</si>
  <si>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</si>
  <si>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</si>
  <si>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</si>
  <si>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</si>
  <si>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</si>
  <si>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</si>
  <si>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</si>
  <si>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</si>
  <si>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</si>
  <si>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</si>
  <si>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</si>
  <si>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</si>
  <si>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</si>
  <si>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</si>
  <si>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</si>
  <si>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</si>
  <si>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</si>
  <si>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</si>
  <si>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</si>
  <si>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</si>
  <si>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</si>
  <si>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</si>
  <si>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</si>
  <si>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</si>
  <si>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</si>
  <si>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</si>
  <si>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</si>
  <si>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</si>
  <si>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</si>
  <si>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</si>
  <si>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</si>
  <si>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</si>
  <si>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</si>
  <si>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</si>
  <si>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</si>
  <si>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</si>
  <si>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</si>
  <si>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</si>
  <si>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</si>
  <si>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</si>
  <si>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</si>
  <si>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</si>
  <si>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</si>
  <si>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</si>
  <si>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</si>
  <si>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</si>
  <si>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</si>
  <si>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</si>
  <si>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</si>
  <si>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</si>
  <si>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</si>
  <si>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</si>
  <si>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</si>
  <si>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</si>
  <si>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</si>
  <si>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</si>
  <si>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</si>
  <si>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</si>
  <si>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</si>
  <si>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</si>
  <si>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</si>
  <si>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</si>
  <si>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</si>
  <si>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</si>
  <si>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</si>
  <si>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</si>
  <si>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</si>
  <si>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</si>
  <si>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</si>
  <si>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</si>
  <si>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</si>
  <si>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</si>
  <si>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</si>
  <si>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</si>
  <si>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</si>
  <si>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</si>
  <si>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</si>
  <si>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</si>
  <si>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</si>
  <si>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</si>
  <si>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</si>
  <si>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</si>
  <si>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</si>
  <si>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</si>
  <si>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</si>
  <si>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</si>
  <si>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</si>
  <si>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</si>
  <si>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</si>
  <si>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</si>
  <si>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</si>
  <si>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</si>
  <si>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</si>
  <si>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</si>
  <si>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</si>
  <si>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</si>
  <si>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</si>
  <si>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</si>
  <si>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</si>
  <si>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</si>
  <si>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</si>
  <si>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</si>
  <si>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</si>
  <si>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</si>
  <si>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</si>
  <si>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</si>
  <si>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</si>
  <si>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</si>
  <si>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</si>
  <si>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</si>
  <si>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</si>
  <si>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</si>
  <si>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</si>
  <si>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</si>
  <si>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</si>
  <si>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</si>
  <si>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</si>
  <si>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</si>
  <si>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</si>
  <si>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</si>
  <si>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</si>
  <si>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</si>
  <si>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</si>
  <si>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</si>
  <si>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</si>
  <si>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</si>
  <si>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</si>
  <si>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</si>
  <si>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</si>
  <si>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</si>
  <si>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</si>
  <si>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</si>
  <si>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</si>
  <si>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</si>
  <si>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</si>
  <si>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</si>
  <si>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</si>
  <si>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</si>
  <si>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</si>
  <si>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</si>
  <si>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</si>
  <si>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</si>
  <si>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</si>
  <si>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</si>
  <si>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</si>
  <si>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</si>
  <si>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</si>
  <si>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</si>
  <si>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</si>
  <si>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</si>
  <si>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</si>
  <si>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</si>
  <si>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</si>
  <si>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</si>
  <si>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</si>
  <si>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</si>
  <si>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</si>
  <si>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</si>
  <si>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</si>
  <si>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</si>
  <si>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</si>
  <si>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</si>
  <si>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</si>
  <si>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</si>
  <si>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</si>
  <si>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</si>
  <si>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</si>
  <si>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</si>
  <si>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</si>
  <si>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</si>
  <si>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</si>
  <si>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</si>
  <si>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</si>
  <si>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</si>
  <si>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</si>
  <si>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</si>
  <si>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</si>
  <si>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</si>
  <si>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</si>
  <si>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</si>
  <si>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</si>
  <si>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</si>
  <si>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</si>
  <si>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</si>
  <si>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</si>
  <si>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</si>
  <si>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</si>
  <si>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</si>
  <si>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</si>
  <si>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</si>
  <si>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</si>
  <si>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</si>
  <si>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</si>
  <si>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</si>
  <si>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</si>
  <si>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</si>
  <si>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</si>
  <si>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</si>
  <si>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</si>
  <si>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</si>
  <si>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</si>
  <si>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</si>
  <si>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</si>
  <si>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</si>
  <si>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</si>
  <si>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</si>
  <si>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</si>
  <si>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</si>
  <si>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</si>
  <si>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</si>
  <si>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</si>
  <si>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</si>
  <si>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</si>
  <si>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</si>
  <si>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</si>
  <si>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</si>
  <si>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</si>
  <si>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</si>
  <si>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</si>
  <si>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</si>
  <si>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</si>
  <si>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</si>
  <si>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</si>
  <si>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</si>
  <si>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</si>
  <si>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</si>
  <si>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</si>
  <si>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</si>
  <si>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</si>
  <si>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</si>
  <si>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</si>
  <si>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</si>
  <si>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</si>
  <si>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</si>
  <si>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</si>
  <si>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</si>
  <si>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</si>
  <si>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</si>
  <si>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</si>
  <si>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</si>
  <si>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</si>
  <si>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</si>
  <si>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</si>
  <si>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</si>
  <si>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</si>
  <si>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</si>
  <si>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</si>
  <si>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</si>
  <si>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</si>
  <si>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</si>
  <si>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</si>
  <si>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</si>
  <si>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</si>
  <si>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</si>
  <si>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</si>
  <si>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</si>
  <si>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</si>
  <si>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</si>
  <si>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</si>
  <si>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</si>
  <si>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</si>
  <si>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</si>
  <si>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</si>
  <si>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</si>
  <si>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</si>
  <si>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</si>
  <si>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</si>
  <si>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</si>
  <si>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</si>
  <si>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</si>
  <si>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</si>
  <si>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</si>
  <si>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</si>
  <si>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</si>
  <si>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</si>
  <si>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</si>
  <si>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</si>
  <si>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</si>
  <si>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</si>
  <si>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</si>
  <si>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</si>
  <si>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</si>
  <si>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</si>
  <si>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</si>
  <si>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</si>
  <si>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</si>
  <si>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</si>
  <si>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</si>
  <si>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</si>
  <si>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</si>
  <si>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</si>
  <si>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</si>
  <si>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</si>
  <si>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</si>
  <si>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</si>
  <si>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</si>
  <si>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</si>
  <si>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</si>
  <si>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</si>
  <si>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</si>
  <si>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</si>
  <si>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</si>
  <si>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</si>
  <si>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</si>
  <si>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</si>
  <si>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</si>
  <si>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</si>
  <si>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</si>
  <si>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</si>
  <si>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</si>
  <si>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</si>
  <si>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</si>
  <si>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</si>
  <si>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</si>
  <si>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</si>
  <si>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</si>
  <si>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</si>
  <si>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</si>
  <si>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</si>
  <si>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</si>
  <si>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</si>
  <si>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</si>
  <si>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</si>
  <si>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</si>
  <si>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</si>
  <si>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</si>
  <si>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</si>
  <si>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</si>
  <si>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</si>
  <si>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</si>
  <si>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</si>
  <si>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</si>
  <si>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</si>
  <si>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</si>
  <si>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</si>
  <si>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</si>
  <si>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</si>
  <si>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</si>
  <si>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</si>
  <si>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</si>
  <si>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</si>
  <si>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</si>
  <si>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</si>
  <si>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</si>
  <si>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</si>
  <si>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</si>
  <si>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</si>
  <si>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</si>
  <si>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</si>
  <si>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</si>
  <si>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</si>
  <si>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</si>
  <si>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</si>
  <si>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</si>
  <si>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</si>
  <si>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</si>
  <si>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</si>
  <si>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</si>
  <si>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</si>
  <si>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</si>
  <si>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</si>
  <si>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</si>
  <si>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</si>
  <si>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</si>
  <si>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</si>
  <si>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</si>
  <si>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</si>
  <si>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</si>
  <si>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</si>
  <si>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</si>
  <si>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</si>
  <si>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</si>
  <si>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</si>
  <si>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</si>
  <si>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</si>
  <si>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</si>
  <si>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</si>
  <si>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</si>
  <si>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</si>
  <si>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</si>
  <si>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</si>
  <si>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</si>
  <si>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</si>
  <si>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</si>
  <si>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</si>
  <si>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</si>
  <si>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</si>
  <si>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</si>
  <si>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</si>
  <si>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</si>
  <si>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</si>
  <si>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</si>
  <si>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</si>
  <si>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</si>
  <si>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</si>
  <si>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</si>
  <si>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</si>
  <si>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</si>
  <si>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</si>
  <si>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</si>
  <si>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</si>
  <si>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</si>
  <si>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</si>
  <si>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</si>
  <si>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</si>
  <si>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</si>
  <si>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</si>
  <si>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</si>
  <si>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</si>
  <si>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</si>
  <si>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</si>
  <si>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</si>
  <si>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</si>
  <si>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</si>
  <si>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</si>
  <si>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</si>
  <si>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</si>
  <si>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</si>
  <si>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</si>
  <si>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</si>
  <si>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</si>
  <si>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</si>
  <si>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</si>
  <si>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</si>
  <si>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</si>
  <si>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</si>
  <si>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</si>
  <si>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</si>
  <si>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</si>
  <si>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</si>
  <si>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</si>
  <si>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</si>
  <si>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</si>
  <si>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</si>
  <si>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</si>
  <si>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</si>
  <si>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</si>
  <si>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</si>
  <si>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</si>
  <si>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</si>
  <si>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</si>
  <si>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</si>
  <si>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</si>
  <si>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</si>
  <si>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</si>
  <si>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</si>
  <si>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</si>
  <si>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</si>
  <si>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</si>
  <si>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</si>
  <si>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</si>
  <si>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</si>
  <si>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</si>
  <si>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</si>
  <si>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</si>
  <si>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</si>
  <si>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</si>
  <si>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</si>
  <si>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</si>
  <si>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</si>
  <si>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</si>
  <si>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</si>
  <si>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</si>
  <si>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</si>
  <si>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</si>
  <si>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</si>
  <si>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</si>
  <si>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</si>
  <si>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</si>
  <si>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</si>
  <si>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</si>
  <si>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</si>
  <si>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</si>
  <si>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</si>
  <si>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</si>
  <si>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</si>
  <si>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</si>
  <si>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</si>
  <si>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</si>
  <si>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</si>
  <si>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</si>
  <si>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</si>
  <si>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</si>
  <si>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</si>
  <si>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</si>
  <si>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</si>
  <si>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</si>
  <si>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</si>
  <si>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</si>
  <si>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</si>
  <si>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</si>
  <si>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</si>
  <si>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</si>
  <si>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</si>
  <si>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</si>
  <si>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</si>
  <si>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</si>
  <si>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</si>
  <si>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</si>
  <si>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</si>
  <si>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</si>
  <si>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</si>
  <si>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</si>
  <si>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</si>
  <si>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</si>
  <si>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</si>
  <si>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</si>
  <si>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</si>
  <si>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</si>
  <si>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</si>
  <si>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</si>
  <si>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</si>
  <si>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</si>
  <si>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</si>
  <si>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</si>
  <si>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</si>
  <si>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</si>
  <si>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</si>
  <si>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</si>
  <si>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</si>
  <si>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</si>
  <si>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</si>
  <si>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</si>
  <si>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</si>
  <si>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</si>
  <si>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</si>
  <si>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</si>
  <si>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</si>
  <si>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</si>
  <si>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</si>
  <si>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</si>
  <si>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</si>
  <si>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</si>
  <si>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</si>
  <si>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</si>
  <si>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</si>
  <si>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</si>
  <si>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</si>
  <si>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</si>
  <si>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</si>
  <si>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</si>
  <si>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</si>
  <si>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</si>
  <si>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</si>
  <si>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</si>
  <si>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</si>
  <si>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</si>
  <si>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</si>
  <si>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</si>
  <si>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</si>
  <si>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</si>
  <si>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</si>
  <si>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</si>
  <si>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</si>
  <si>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</si>
  <si>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</si>
  <si>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</si>
  <si>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</si>
  <si>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</si>
  <si>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</si>
  <si>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</si>
  <si>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</si>
  <si>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</si>
  <si>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</si>
  <si>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</si>
  <si>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</si>
  <si>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</si>
  <si>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</si>
  <si>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</si>
  <si>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</si>
  <si>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</si>
  <si>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</si>
  <si>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</si>
  <si>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</si>
  <si>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</si>
  <si>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</si>
  <si>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</si>
  <si>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</si>
  <si>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</si>
  <si>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</si>
  <si>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</si>
  <si>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</si>
  <si>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</si>
  <si>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</si>
  <si>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</si>
  <si>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</si>
  <si>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</si>
  <si>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</si>
  <si>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</si>
  <si>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</si>
  <si>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</si>
  <si>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</si>
  <si>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</si>
  <si>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</si>
  <si>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</si>
  <si>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</si>
  <si>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</si>
  <si>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</si>
  <si>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</si>
  <si>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</si>
  <si>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</si>
  <si>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</si>
  <si>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</si>
  <si>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</si>
  <si>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</si>
  <si>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</si>
  <si>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</si>
  <si>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</si>
  <si>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</si>
  <si>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</si>
  <si>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</si>
  <si>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</si>
  <si>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</si>
  <si>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</si>
  <si>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</si>
  <si>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</si>
  <si>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</si>
  <si>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</si>
  <si>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</si>
  <si>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</si>
  <si>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</si>
  <si>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</si>
  <si>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</si>
  <si>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</si>
  <si>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</si>
  <si>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</si>
  <si>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</si>
  <si>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</si>
  <si>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</si>
  <si>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</si>
  <si>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</si>
  <si>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</si>
  <si>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</si>
  <si>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</si>
  <si>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</si>
  <si>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</si>
  <si>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</si>
  <si>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</si>
  <si>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</si>
  <si>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</si>
  <si>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</si>
  <si>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</si>
  <si>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</si>
  <si>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</si>
  <si>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</si>
  <si>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</si>
  <si>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</si>
  <si>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</si>
  <si>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</si>
  <si>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</si>
  <si>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</si>
  <si>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</si>
  <si>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</si>
  <si>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</si>
  <si>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</si>
  <si>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</si>
  <si>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</si>
  <si>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</si>
  <si>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</si>
  <si>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</si>
  <si>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</si>
  <si>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</si>
  <si>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</si>
  <si>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</si>
  <si>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</si>
  <si>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</si>
  <si>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</si>
  <si>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</si>
  <si>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</si>
  <si>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</si>
  <si>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</si>
  <si>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</si>
  <si>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</si>
  <si>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</si>
  <si>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</si>
  <si>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</si>
  <si>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</si>
  <si>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</si>
  <si>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</si>
  <si>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</si>
  <si>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</si>
  <si>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</si>
  <si>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</si>
  <si>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</si>
  <si>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</si>
  <si>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</si>
  <si>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</si>
  <si>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</si>
  <si>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</si>
  <si>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</si>
  <si>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</si>
  <si>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</si>
  <si>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</si>
  <si>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</si>
  <si>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</si>
  <si>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</si>
  <si>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</si>
  <si>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</si>
  <si>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</si>
  <si>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</si>
  <si>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</si>
  <si>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</si>
  <si>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</si>
  <si>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</si>
  <si>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</si>
  <si>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</si>
  <si>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</si>
  <si>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</si>
  <si>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</si>
  <si>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</si>
  <si>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</si>
  <si>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</si>
  <si>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</si>
  <si>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</si>
  <si>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</si>
  <si>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</si>
  <si>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</si>
  <si>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</si>
  <si>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</si>
  <si>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</si>
  <si>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</si>
  <si>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</si>
  <si>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</si>
  <si>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</si>
  <si>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</si>
  <si>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</si>
  <si>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</si>
  <si>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</si>
  <si>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</si>
  <si>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</si>
  <si>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</si>
  <si>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</si>
  <si>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</si>
  <si>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</si>
  <si>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</si>
  <si>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</si>
  <si>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</si>
  <si>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</si>
  <si>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</si>
  <si>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</si>
  <si>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</si>
  <si>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</si>
  <si>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</si>
  <si>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</si>
  <si>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</si>
  <si>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</si>
  <si>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</si>
  <si>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</si>
  <si>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</si>
  <si>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</si>
  <si>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</si>
  <si>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</si>
  <si>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</si>
  <si>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</si>
  <si>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</si>
  <si>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</si>
  <si>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</si>
  <si>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</si>
  <si>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</si>
  <si>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</si>
  <si>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</si>
  <si>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</si>
  <si>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</si>
  <si>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</si>
  <si>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</si>
  <si>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</si>
  <si>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</si>
  <si>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</si>
  <si>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</si>
  <si>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</si>
  <si>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</si>
  <si>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</si>
  <si>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</si>
  <si>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</si>
  <si>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</si>
  <si>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</si>
  <si>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</si>
  <si>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</si>
  <si>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</si>
  <si>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</si>
  <si>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</si>
  <si>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</si>
  <si>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</si>
  <si>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</si>
  <si>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</si>
  <si>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</si>
  <si>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</si>
  <si>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</si>
  <si>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</si>
  <si>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</si>
  <si>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</si>
  <si>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</si>
  <si>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</si>
  <si>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</si>
  <si>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</si>
  <si>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</si>
  <si>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</si>
  <si>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</si>
  <si>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</si>
  <si>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</si>
  <si>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</si>
  <si>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</si>
  <si>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</si>
  <si>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</si>
  <si>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</si>
  <si>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</si>
  <si>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</si>
  <si>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</si>
  <si>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</si>
  <si>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</si>
  <si>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</si>
  <si>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</si>
  <si>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</si>
  <si>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</si>
  <si>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</si>
  <si>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</si>
  <si>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</si>
  <si>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</si>
  <si>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</si>
  <si>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</si>
  <si>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</si>
  <si>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</si>
  <si>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</si>
  <si>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</si>
  <si>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</si>
  <si>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</si>
  <si>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</si>
  <si>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</si>
  <si>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</si>
  <si>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</si>
  <si>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</si>
  <si>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</si>
  <si>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</si>
  <si>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</si>
  <si>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</si>
  <si>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</si>
  <si>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</si>
  <si>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</si>
  <si>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</si>
  <si>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</si>
  <si>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</si>
  <si>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</si>
  <si>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</si>
  <si>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</si>
  <si>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</si>
  <si>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</si>
  <si>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</si>
  <si>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</si>
  <si>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</si>
  <si>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</si>
  <si>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</si>
  <si>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</si>
  <si>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</si>
  <si>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</si>
  <si>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</si>
  <si>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</si>
  <si>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</si>
  <si>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</si>
  <si>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</si>
  <si>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</si>
  <si>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</si>
  <si>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</si>
  <si>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</si>
  <si>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</si>
  <si>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</si>
  <si>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</si>
  <si>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</si>
  <si>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</si>
  <si>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</si>
  <si>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</si>
  <si>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</si>
  <si>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</si>
  <si>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</si>
  <si>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</si>
  <si>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</si>
  <si>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</si>
  <si>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</si>
  <si>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</si>
  <si>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</si>
  <si>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</si>
  <si>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</si>
  <si>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</si>
  <si>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</si>
  <si>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</si>
  <si>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</si>
  <si>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</si>
  <si>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</si>
  <si>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</si>
  <si>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</si>
  <si>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</si>
  <si>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</si>
  <si>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</si>
  <si>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</si>
  <si>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</si>
  <si>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</si>
  <si>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</si>
  <si>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</si>
  <si>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</si>
  <si>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</si>
  <si>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</si>
  <si>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</si>
  <si>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</si>
  <si>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</si>
  <si>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</si>
  <si>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</si>
  <si>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</si>
  <si>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</si>
  <si>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</si>
  <si>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</si>
  <si>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</si>
  <si>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</si>
  <si>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</si>
  <si>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</si>
  <si>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</si>
  <si>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</si>
  <si>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</si>
  <si>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</si>
  <si>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</si>
  <si>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</si>
  <si>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</si>
  <si>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</si>
  <si>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</si>
  <si>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</si>
  <si>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</si>
  <si>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</si>
  <si>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</si>
  <si>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</si>
  <si>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</si>
  <si>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</si>
  <si>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</si>
  <si>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</si>
  <si>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</si>
  <si>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</si>
  <si>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</si>
  <si>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</si>
  <si>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</si>
  <si>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</si>
  <si>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</si>
  <si>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</si>
  <si>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</si>
  <si>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</si>
  <si>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</si>
  <si>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</si>
  <si>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</si>
  <si>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</si>
  <si>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</si>
  <si>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</si>
  <si>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</si>
  <si>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</si>
  <si>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</si>
  <si>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</si>
  <si>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</si>
  <si>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</si>
  <si>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</si>
  <si>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</si>
  <si>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</si>
  <si>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</si>
  <si>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</si>
  <si>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</si>
  <si>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</si>
  <si>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</si>
  <si>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</si>
  <si>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</si>
  <si>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</si>
  <si>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</si>
  <si>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</si>
  <si>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</si>
  <si>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</si>
  <si>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</si>
  <si>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</si>
  <si>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</si>
  <si>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</si>
  <si>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</si>
  <si>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</si>
  <si>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</si>
  <si>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</si>
  <si>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</si>
  <si>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</si>
  <si>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</si>
  <si>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</si>
  <si>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</si>
  <si>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</si>
  <si>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</si>
  <si>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</si>
  <si>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</si>
  <si>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</si>
  <si>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</si>
  <si>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</si>
  <si>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</si>
  <si>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</si>
  <si>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</si>
  <si>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</si>
  <si>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</si>
  <si>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</si>
  <si>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</si>
  <si>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</si>
  <si>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</si>
  <si>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</si>
  <si>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</si>
  <si>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</si>
  <si>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</si>
  <si>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</si>
  <si>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</si>
  <si>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</si>
  <si>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</si>
  <si>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</si>
  <si>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</si>
  <si>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</si>
  <si>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</si>
  <si>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</si>
  <si>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</si>
  <si>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</si>
  <si>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</si>
  <si>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</si>
  <si>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</si>
  <si>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</si>
  <si>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</si>
  <si>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</si>
  <si>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</si>
  <si>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</si>
  <si>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</si>
  <si>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</si>
  <si>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</si>
  <si>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</si>
  <si>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</si>
  <si>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</si>
  <si>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</si>
  <si>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</si>
  <si>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</si>
  <si>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</si>
  <si>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</si>
  <si>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</si>
  <si>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</si>
  <si>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</si>
  <si>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</si>
  <si>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</si>
  <si>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</si>
  <si>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</si>
  <si>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</si>
  <si>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</si>
  <si>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</si>
  <si>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</si>
  <si>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</si>
  <si>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</si>
  <si>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</si>
  <si>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</si>
  <si>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</si>
  <si>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</si>
  <si>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</si>
  <si>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</si>
  <si>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</si>
  <si>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</si>
  <si>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</si>
  <si>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</si>
  <si>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</si>
  <si>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</si>
  <si>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</si>
  <si>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</si>
  <si>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</si>
  <si>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</si>
  <si>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</si>
  <si>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</si>
  <si>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</si>
  <si>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</si>
  <si>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</si>
  <si>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</si>
  <si>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</si>
  <si>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</si>
  <si>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</si>
  <si>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</si>
  <si>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</si>
  <si>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</si>
  <si>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</si>
  <si>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</si>
  <si>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</si>
  <si>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</si>
  <si>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</si>
  <si>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</si>
  <si>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</si>
  <si>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</si>
  <si>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</si>
  <si>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</si>
  <si>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</si>
  <si>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</si>
  <si>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</si>
  <si>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</si>
  <si>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</si>
  <si>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</si>
  <si>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</si>
  <si>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</si>
  <si>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</si>
  <si>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</si>
  <si>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</si>
  <si>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</si>
  <si>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</si>
  <si>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</si>
  <si>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</si>
  <si>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</si>
  <si>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</si>
  <si>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</si>
  <si>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</si>
  <si>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</si>
  <si>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</si>
  <si>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</si>
  <si>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</si>
  <si>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</si>
  <si>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</si>
  <si>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</si>
  <si>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</si>
  <si>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</si>
  <si>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</si>
  <si>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</si>
  <si>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</si>
  <si>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</si>
  <si>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</si>
  <si>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</si>
  <si>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</si>
  <si>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</si>
  <si>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</si>
  <si>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</si>
  <si>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</si>
  <si>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</si>
  <si>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</si>
  <si>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</si>
  <si>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</si>
  <si>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</si>
  <si>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</si>
  <si>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</si>
  <si>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</si>
  <si>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</si>
  <si>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</si>
  <si>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</si>
  <si>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</si>
  <si>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</si>
  <si>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</si>
  <si>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</si>
  <si>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</si>
  <si>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</si>
  <si>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</si>
  <si>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</si>
  <si>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</si>
  <si>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</si>
  <si>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</si>
  <si>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</si>
  <si>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</si>
  <si>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</si>
  <si>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</si>
  <si>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</si>
  <si>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</si>
  <si>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</si>
  <si>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</si>
  <si>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</si>
  <si>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</si>
  <si>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</si>
  <si>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</si>
  <si>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</si>
  <si>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</si>
  <si>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</si>
  <si>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</si>
  <si>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</si>
  <si>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</si>
  <si>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</si>
  <si>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</si>
  <si>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</si>
  <si>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</si>
  <si>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</si>
  <si>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</si>
  <si>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</si>
  <si>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</si>
  <si>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</si>
  <si>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</si>
  <si>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</si>
  <si>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</si>
  <si>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</si>
  <si>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</si>
  <si>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</si>
  <si>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</si>
  <si>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</si>
  <si>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</si>
  <si>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</si>
  <si>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</si>
  <si>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</si>
  <si>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</si>
  <si>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</si>
  <si>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</si>
  <si>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</si>
  <si>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</si>
  <si>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</si>
  <si>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</si>
  <si>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</si>
  <si>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</si>
  <si>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</si>
  <si>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</si>
  <si>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</si>
  <si>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</si>
  <si>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</si>
  <si>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</si>
  <si>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</si>
  <si>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</si>
  <si>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</si>
  <si>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</si>
  <si>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</si>
  <si>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</si>
  <si>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</si>
  <si>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</si>
  <si>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</si>
  <si>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</si>
  <si>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</si>
  <si>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</si>
  <si>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</si>
  <si>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</si>
  <si>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</si>
  <si>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</si>
  <si>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</si>
  <si>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</si>
  <si>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</si>
  <si>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</si>
  <si>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</si>
  <si>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</si>
  <si>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</si>
  <si>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</si>
  <si>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</si>
  <si>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</si>
  <si>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</si>
  <si>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</si>
  <si>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</si>
  <si>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</si>
  <si>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</si>
  <si>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</si>
  <si>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</si>
  <si>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</si>
  <si>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</si>
  <si>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</si>
  <si>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</si>
  <si>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</si>
  <si>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</si>
  <si>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</si>
  <si>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</si>
  <si>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</si>
  <si>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</si>
  <si>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</si>
  <si>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</si>
  <si>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</si>
  <si>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</si>
  <si>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</si>
  <si>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</si>
  <si>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</si>
  <si>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</si>
  <si>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</si>
  <si>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</si>
  <si>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</si>
  <si>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</si>
  <si>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</si>
  <si>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</si>
  <si>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</si>
  <si>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</si>
  <si>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</si>
  <si>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</si>
  <si>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</si>
  <si>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</si>
  <si>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</si>
  <si>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</si>
  <si>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</si>
  <si>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</si>
  <si>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</si>
  <si>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</si>
  <si>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</si>
  <si>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</si>
  <si>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</si>
  <si>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</si>
  <si>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</si>
  <si>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</si>
  <si>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</si>
  <si>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</si>
  <si>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</si>
  <si>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</si>
  <si>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</si>
  <si>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</si>
  <si>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</si>
  <si>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</si>
  <si>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</si>
  <si>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</si>
  <si>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</si>
  <si>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</si>
  <si>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</si>
  <si>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</si>
  <si>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</si>
  <si>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</si>
  <si>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</si>
  <si>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</si>
  <si>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</si>
  <si>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</si>
  <si>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</si>
  <si>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</si>
  <si>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</si>
  <si>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</si>
  <si>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</si>
  <si>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</si>
  <si>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</si>
  <si>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</si>
  <si>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</si>
  <si>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</si>
  <si>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</si>
  <si>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</si>
  <si>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</si>
  <si>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</si>
  <si>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</si>
  <si>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</si>
  <si>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</si>
  <si>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</si>
  <si>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</si>
  <si>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</si>
  <si>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</si>
  <si>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</si>
  <si>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</si>
  <si>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</si>
  <si>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</si>
  <si>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</si>
  <si>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</si>
  <si>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</si>
  <si>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</si>
  <si>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</si>
  <si>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</si>
  <si>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</si>
  <si>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</si>
  <si>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</si>
  <si>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</si>
  <si>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</si>
  <si>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</si>
  <si>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</si>
  <si>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</si>
  <si>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</si>
  <si>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</si>
  <si>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</si>
  <si>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</si>
  <si>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</si>
  <si>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</si>
  <si>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</si>
  <si>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</si>
  <si>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</si>
  <si>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</si>
  <si>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</si>
  <si>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</si>
  <si>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</si>
  <si>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</si>
  <si>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</si>
  <si>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</si>
  <si>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</si>
  <si>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</si>
  <si>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</si>
  <si>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</si>
  <si>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</si>
  <si>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</si>
  <si>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</si>
  <si>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</si>
  <si>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</si>
  <si>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</si>
  <si>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</si>
  <si>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</si>
  <si>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</si>
  <si>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</si>
  <si>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</si>
  <si>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</si>
  <si>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</si>
  <si>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</si>
  <si>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</si>
  <si>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</si>
  <si>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</si>
  <si>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</si>
  <si>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</si>
  <si>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</si>
  <si>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</si>
  <si>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</si>
  <si>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</si>
  <si>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</si>
  <si>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</si>
  <si>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</si>
  <si>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</si>
  <si>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</si>
  <si>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</si>
  <si>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</si>
  <si>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</si>
  <si>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</si>
  <si>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</si>
  <si>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</si>
  <si>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</si>
  <si>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</si>
  <si>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</si>
  <si>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</si>
  <si>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</si>
  <si>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</si>
  <si>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</si>
  <si>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</si>
  <si>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</si>
  <si>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</si>
  <si>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</si>
  <si>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</si>
  <si>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</si>
  <si>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</si>
  <si>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</si>
  <si>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</si>
  <si>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</si>
  <si>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</si>
  <si>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</si>
  <si>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</si>
  <si>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</si>
  <si>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</si>
  <si>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</si>
  <si>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</si>
  <si>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</si>
  <si>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</si>
  <si>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</si>
  <si>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</si>
  <si>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</si>
  <si>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</si>
  <si>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</si>
  <si>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</si>
  <si>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</si>
  <si>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</si>
  <si>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</si>
  <si>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</si>
  <si>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</si>
  <si>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</si>
  <si>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</si>
  <si>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</si>
  <si>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</si>
  <si>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</si>
  <si>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</si>
  <si>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</si>
  <si>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</si>
  <si>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</si>
  <si>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</si>
  <si>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</si>
  <si>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</si>
  <si>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</si>
  <si>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</si>
  <si>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</si>
  <si>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</si>
  <si>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</si>
  <si>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</si>
  <si>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</si>
  <si>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</si>
  <si>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</si>
  <si>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</si>
  <si>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</si>
  <si>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</si>
  <si>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</si>
  <si>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</si>
  <si>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</si>
  <si>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</si>
  <si>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</si>
  <si>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</si>
  <si>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</si>
  <si>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</si>
  <si>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</si>
  <si>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</si>
  <si>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</si>
  <si>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</si>
  <si>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</si>
  <si>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</si>
  <si>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</si>
  <si>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</si>
  <si>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</si>
  <si>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</si>
  <si>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</si>
  <si>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</si>
  <si>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</si>
  <si>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</si>
  <si>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</si>
  <si>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</si>
  <si>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</si>
  <si>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</si>
  <si>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</si>
  <si>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</si>
  <si>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</si>
  <si>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</si>
  <si>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</si>
  <si>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</si>
  <si>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</si>
  <si>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</si>
  <si>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</si>
  <si>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</si>
  <si>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</si>
  <si>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</si>
  <si>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</si>
  <si>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</si>
  <si>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</si>
  <si>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</si>
  <si>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</si>
  <si>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</si>
  <si>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</si>
  <si>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</si>
  <si>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</si>
  <si>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</si>
  <si>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</si>
  <si>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</si>
  <si>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</si>
  <si>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</si>
  <si>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</si>
  <si>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</si>
  <si>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</si>
  <si>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</si>
  <si>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</si>
  <si>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</si>
  <si>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</si>
  <si>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</si>
  <si>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</si>
  <si>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</si>
  <si>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</si>
  <si>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</si>
  <si>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</si>
  <si>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</si>
  <si>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</si>
  <si>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</si>
  <si>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</si>
  <si>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</si>
  <si>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</si>
  <si>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</si>
  <si>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</si>
  <si>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</si>
  <si>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</si>
  <si>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</si>
  <si>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</si>
  <si>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</si>
  <si>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</si>
  <si>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</si>
  <si>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</si>
  <si>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</si>
  <si>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</si>
  <si>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</si>
  <si>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</si>
  <si>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</si>
  <si>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</si>
  <si>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</si>
  <si>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</si>
  <si>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</si>
  <si>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</si>
  <si>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</si>
  <si>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</si>
  <si>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</si>
  <si>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</si>
  <si>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</si>
  <si>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</si>
  <si>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</si>
  <si>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</si>
  <si>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</si>
  <si>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</si>
  <si>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</si>
  <si>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</si>
  <si>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</si>
  <si>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</si>
  <si>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</si>
  <si>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</si>
  <si>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</si>
  <si>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</si>
  <si>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</si>
  <si>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</si>
  <si>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</si>
  <si>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</si>
  <si>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</si>
  <si>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</si>
  <si>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</si>
  <si>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</si>
  <si>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</si>
  <si>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</si>
  <si>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</si>
  <si>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</si>
  <si>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</si>
  <si>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</si>
  <si>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</si>
  <si>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</si>
  <si>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</si>
  <si>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</si>
  <si>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</si>
  <si>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</si>
  <si>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</si>
  <si>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</si>
  <si>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</si>
  <si>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</si>
  <si>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</si>
  <si>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</si>
  <si>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</si>
  <si>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</si>
  <si>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</si>
  <si>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</si>
  <si>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</si>
  <si>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</si>
  <si>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</si>
  <si>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</si>
  <si>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</si>
  <si>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</si>
  <si>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</si>
  <si>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</si>
  <si>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</si>
  <si>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</si>
  <si>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</si>
  <si>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</si>
  <si>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</si>
  <si>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</si>
  <si>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</si>
  <si>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</si>
  <si>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</si>
  <si>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</si>
  <si>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</si>
  <si>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</si>
  <si>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</si>
  <si>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</si>
  <si>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</si>
  <si>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</si>
  <si>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</si>
  <si>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</si>
  <si>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</si>
  <si>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</si>
  <si>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</si>
  <si>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</si>
  <si>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</si>
  <si>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</si>
  <si>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</si>
  <si>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</si>
  <si>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</si>
  <si>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</si>
  <si>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</si>
  <si>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</si>
  <si>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</si>
  <si>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</si>
  <si>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</si>
  <si>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</si>
  <si>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</si>
  <si>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</si>
  <si>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</si>
  <si>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</si>
  <si>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</si>
  <si>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</si>
  <si>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</si>
  <si>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</si>
  <si>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</si>
  <si>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</si>
  <si>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</si>
  <si>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</si>
  <si>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</si>
  <si>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</si>
  <si>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</si>
  <si>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</si>
  <si>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</si>
  <si>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</si>
  <si>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</si>
  <si>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</si>
  <si>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</si>
  <si>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</si>
  <si>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</si>
  <si>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</si>
  <si>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</si>
  <si>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</si>
  <si>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</si>
  <si>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</si>
  <si>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</si>
  <si>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</si>
  <si>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</si>
  <si>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</si>
  <si>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</si>
  <si>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</si>
  <si>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</si>
  <si>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</si>
  <si>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</si>
  <si>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</si>
  <si>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</si>
  <si>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</si>
  <si>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</si>
  <si>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</si>
  <si>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</si>
  <si>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</si>
  <si>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</si>
  <si>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</si>
  <si>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</si>
  <si>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</si>
  <si>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</si>
  <si>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</si>
  <si>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</si>
  <si>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</si>
  <si>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</si>
  <si>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</si>
  <si>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</si>
  <si>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</si>
  <si>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</si>
  <si>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</si>
  <si>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</si>
  <si>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</si>
  <si>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</si>
  <si>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</si>
  <si>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</si>
  <si>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</si>
  <si>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</si>
  <si>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</si>
  <si>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</si>
  <si>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</si>
  <si>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</si>
  <si>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</si>
  <si>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</si>
  <si>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</si>
  <si>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</si>
  <si>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</si>
  <si>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</si>
  <si>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</si>
  <si>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</si>
  <si>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</si>
  <si>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</si>
  <si>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</si>
  <si>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</si>
  <si>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</si>
  <si>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</si>
  <si>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</si>
  <si>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</si>
  <si>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</si>
  <si>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</si>
  <si>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</si>
  <si>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</si>
  <si>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</si>
  <si>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</si>
  <si>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</si>
  <si>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</si>
  <si>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</si>
  <si>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</si>
  <si>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</si>
  <si>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</si>
  <si>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</si>
  <si>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</si>
  <si>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</si>
  <si>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</si>
  <si>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</si>
  <si>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</si>
  <si>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</si>
  <si>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</si>
  <si>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</si>
  <si>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</si>
  <si>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</si>
  <si>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</si>
  <si>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</si>
  <si>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</si>
  <si>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</si>
  <si>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</si>
  <si>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</si>
  <si>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</si>
  <si>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</si>
  <si>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</si>
  <si>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</si>
  <si>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</si>
  <si>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</si>
  <si>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</si>
  <si>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</si>
  <si>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</si>
  <si>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</si>
  <si>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</si>
  <si>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</si>
  <si>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</si>
  <si>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</si>
  <si>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</si>
  <si>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</si>
  <si>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</si>
  <si>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</si>
  <si>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</si>
  <si>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</si>
  <si>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</si>
  <si>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</si>
  <si>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</si>
  <si>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</si>
  <si>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</si>
  <si>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</si>
  <si>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</si>
  <si>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</si>
  <si>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</si>
  <si>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</si>
  <si>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</si>
  <si>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</si>
  <si>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</si>
  <si>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</si>
  <si>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</si>
  <si>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</si>
  <si>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</si>
  <si>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</si>
  <si>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</si>
  <si>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</si>
  <si>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</si>
  <si>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</si>
  <si>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</si>
  <si>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</si>
  <si>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</si>
  <si>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</si>
  <si>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</si>
  <si>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</si>
  <si>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</si>
  <si>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</si>
  <si>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</si>
  <si>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</si>
  <si>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</si>
  <si>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</si>
  <si>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</si>
  <si>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</si>
  <si>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</si>
  <si>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</si>
  <si>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</si>
  <si>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</si>
  <si>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</si>
  <si>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</si>
  <si>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</si>
  <si>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</si>
  <si>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</si>
  <si>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</si>
  <si>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</si>
  <si>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</si>
  <si>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</si>
  <si>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</si>
  <si>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</si>
  <si>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</si>
  <si>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</si>
  <si>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</si>
  <si>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</si>
  <si>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</si>
  <si>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</si>
  <si>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</si>
  <si>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</si>
  <si>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</si>
  <si>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</si>
  <si>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</si>
  <si>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</si>
  <si>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</si>
  <si>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</si>
  <si>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</si>
  <si>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</si>
  <si>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</si>
  <si>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</si>
  <si>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</si>
  <si>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</si>
  <si>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</si>
  <si>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</si>
  <si>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</si>
  <si>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</si>
  <si>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</si>
  <si>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</si>
  <si>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</si>
  <si>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</si>
  <si>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</si>
  <si>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</si>
  <si>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</si>
  <si>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</si>
  <si>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</si>
  <si>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</si>
  <si>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</si>
  <si>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</si>
  <si>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</si>
  <si>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</si>
  <si>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</si>
  <si>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</si>
  <si>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</si>
  <si>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</si>
  <si>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</si>
  <si>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</si>
  <si>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</si>
  <si>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</si>
  <si>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</si>
  <si>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</si>
  <si>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</si>
  <si>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</si>
  <si>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</si>
  <si>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</si>
  <si>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</si>
  <si>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</si>
  <si>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</si>
  <si>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</si>
  <si>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</si>
  <si>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</si>
  <si>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</si>
  <si>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</si>
  <si>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</si>
  <si>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</si>
  <si>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</si>
  <si>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</si>
  <si>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</si>
  <si>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</si>
  <si>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</si>
  <si>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</si>
  <si>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</si>
  <si>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</si>
  <si>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</si>
  <si>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</si>
  <si>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</si>
  <si>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</si>
  <si>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</si>
  <si>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</si>
  <si>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</si>
  <si>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</si>
  <si>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</si>
  <si>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</si>
  <si>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</si>
  <si>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</si>
  <si>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</si>
  <si>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</si>
  <si>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</si>
  <si>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</si>
  <si>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</si>
  <si>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</si>
  <si>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</si>
  <si>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</si>
  <si>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</si>
  <si>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</si>
  <si>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</si>
  <si>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</si>
  <si>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</si>
  <si>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</si>
  <si>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</si>
  <si>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</si>
  <si>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</si>
  <si>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</si>
  <si>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</si>
  <si>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</si>
  <si>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</si>
  <si>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</si>
  <si>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</si>
  <si>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</si>
  <si>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</si>
  <si>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</si>
  <si>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</si>
  <si>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</si>
  <si>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</si>
  <si>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</si>
  <si>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</si>
  <si>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</si>
  <si>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</si>
  <si>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</si>
  <si>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</si>
  <si>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</si>
  <si>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</si>
  <si>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</si>
  <si>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</si>
  <si>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</si>
  <si>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</si>
  <si>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</si>
  <si>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</si>
  <si>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</si>
  <si>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</si>
  <si>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</si>
  <si>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</si>
  <si>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</si>
  <si>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</si>
  <si>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</si>
  <si>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</si>
  <si>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</si>
  <si>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</si>
  <si>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</si>
  <si>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</si>
  <si>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</si>
  <si>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</si>
  <si>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</si>
  <si>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</si>
  <si>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</si>
  <si>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</si>
  <si>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</si>
  <si>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</si>
  <si>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</si>
  <si>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</si>
  <si>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</si>
  <si>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</si>
  <si>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</si>
  <si>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</si>
  <si>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</si>
  <si>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</si>
  <si>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</si>
  <si>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</si>
  <si>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</si>
  <si>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</si>
  <si>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</si>
  <si>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</si>
  <si>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</si>
  <si>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</si>
  <si>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</si>
  <si>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</si>
  <si>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</si>
  <si>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</si>
  <si>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</si>
  <si>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</si>
  <si>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</si>
  <si>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</si>
  <si>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</si>
  <si>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</si>
  <si>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</si>
  <si>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</si>
  <si>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</si>
  <si>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</si>
  <si>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</si>
  <si>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</si>
  <si>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</si>
  <si>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</si>
  <si>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</si>
  <si>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</si>
  <si>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</si>
  <si>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</si>
  <si>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</si>
  <si>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</si>
  <si>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</si>
  <si>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</si>
  <si>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</si>
  <si>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</si>
  <si>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</si>
  <si>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</si>
  <si>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</si>
  <si>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</si>
  <si>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</si>
  <si>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</si>
  <si>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</si>
  <si>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</si>
  <si>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</si>
  <si>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</si>
  <si>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</si>
  <si>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</si>
  <si>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</si>
  <si>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</si>
  <si>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</si>
  <si>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</si>
  <si>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</si>
  <si>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</si>
  <si>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</si>
  <si>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</si>
  <si>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</si>
  <si>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</si>
  <si>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</si>
  <si>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</si>
  <si>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</si>
  <si>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</si>
  <si>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</si>
  <si>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</si>
  <si>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</si>
  <si>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</si>
  <si>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</si>
  <si>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</si>
  <si>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</si>
  <si>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</si>
  <si>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</si>
  <si>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</si>
  <si>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</si>
  <si>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</si>
  <si>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</si>
  <si>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</si>
  <si>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</si>
  <si>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</si>
  <si>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</si>
  <si>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</si>
  <si>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</si>
  <si>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</si>
  <si>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</si>
  <si>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</si>
  <si>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</si>
  <si>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</si>
  <si>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</si>
  <si>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</si>
  <si>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</si>
  <si>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</si>
  <si>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</si>
  <si>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</si>
  <si>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</si>
  <si>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</si>
  <si>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</si>
  <si>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</si>
  <si>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</si>
  <si>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</si>
  <si>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</si>
  <si>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</si>
  <si>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</si>
  <si>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</si>
  <si>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</si>
  <si>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</si>
  <si>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</si>
  <si>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</si>
  <si>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</si>
  <si>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</si>
  <si>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</si>
  <si>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</si>
  <si>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</si>
  <si>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</si>
  <si>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</si>
  <si>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</si>
  <si>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</si>
  <si>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</si>
  <si>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</si>
  <si>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</si>
  <si>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</si>
  <si>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</si>
  <si>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</si>
  <si>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</si>
  <si>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</si>
  <si>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</si>
  <si>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</si>
  <si>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</si>
  <si>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</si>
  <si>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</si>
  <si>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</si>
  <si>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</si>
  <si>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</si>
  <si>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</si>
  <si>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</si>
  <si>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</si>
  <si>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</si>
  <si>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</si>
  <si>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</si>
  <si>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</si>
  <si>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</si>
  <si>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</si>
  <si>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</si>
  <si>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</si>
  <si>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</si>
  <si>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</si>
  <si>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</si>
  <si>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</si>
  <si>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</si>
  <si>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</si>
  <si>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</si>
  <si>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</si>
  <si>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</si>
  <si>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</si>
  <si>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</si>
  <si>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</si>
  <si>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</si>
  <si>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</si>
  <si>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</si>
  <si>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</si>
  <si>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</si>
  <si>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</si>
  <si>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</si>
  <si>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</si>
  <si>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</si>
  <si>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</si>
  <si>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</si>
  <si>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</si>
  <si>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</si>
  <si>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</si>
  <si>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</si>
  <si>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</si>
  <si>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</si>
  <si>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</si>
  <si>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</si>
  <si>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</si>
  <si>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</si>
  <si>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</si>
  <si>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</si>
  <si>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</si>
  <si>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</si>
  <si>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</si>
  <si>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</si>
  <si>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</si>
  <si>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</si>
  <si>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</si>
  <si>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</si>
  <si>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</si>
  <si>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</si>
  <si>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</si>
  <si>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</si>
  <si>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</si>
  <si>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</si>
  <si>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</si>
  <si>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</si>
  <si>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</si>
  <si>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</si>
  <si>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</si>
  <si>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</si>
  <si>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</si>
  <si>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</si>
  <si>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</si>
  <si>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</si>
  <si>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</si>
  <si>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</si>
  <si>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</si>
  <si>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</si>
  <si>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</si>
  <si>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</si>
  <si>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</si>
  <si>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</si>
  <si>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</si>
  <si>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</si>
  <si>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</si>
  <si>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</si>
  <si>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</si>
  <si>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</si>
  <si>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</si>
  <si>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</si>
  <si>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</si>
  <si>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</si>
  <si>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</si>
  <si>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</si>
  <si>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</si>
  <si>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</si>
  <si>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</si>
  <si>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</si>
  <si>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</si>
  <si>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</si>
  <si>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</si>
  <si>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</si>
  <si>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</si>
  <si>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</si>
  <si>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</si>
  <si>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</si>
  <si>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</si>
  <si>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</si>
  <si>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</si>
  <si>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</si>
  <si>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</si>
  <si>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</si>
  <si>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</si>
  <si>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</si>
  <si>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</si>
  <si>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</si>
  <si>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</si>
  <si>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</si>
  <si>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</si>
  <si>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</si>
  <si>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</si>
  <si>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</si>
  <si>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</si>
  <si>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</si>
  <si>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</si>
  <si>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</si>
  <si>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</si>
  <si>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</si>
  <si>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</si>
  <si>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</si>
  <si>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</si>
  <si>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</si>
  <si>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</si>
  <si>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</si>
  <si>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</si>
  <si>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</si>
  <si>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</si>
  <si>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</si>
  <si>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</si>
  <si>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</si>
  <si>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</si>
  <si>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</si>
  <si>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</si>
  <si>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</si>
  <si>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</si>
  <si>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</si>
  <si>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</si>
  <si>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</si>
  <si>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</si>
  <si>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</si>
  <si>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</si>
  <si>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</si>
  <si>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</si>
  <si>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</si>
  <si>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</si>
  <si>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</si>
  <si>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</si>
  <si>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</si>
  <si>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</si>
  <si>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</si>
  <si>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</si>
  <si>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</si>
  <si>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</si>
  <si>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</si>
  <si>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</si>
  <si>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</si>
  <si>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</si>
  <si>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</si>
  <si>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</si>
  <si>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</si>
  <si>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</si>
  <si>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</si>
  <si>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</si>
  <si>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</si>
  <si>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</si>
  <si>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</si>
  <si>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</si>
  <si>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</si>
  <si>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</si>
  <si>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</si>
  <si>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</si>
  <si>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</si>
  <si>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</si>
  <si>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</si>
  <si>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</si>
  <si>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</si>
  <si>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</si>
  <si>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</si>
  <si>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</si>
  <si>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</si>
  <si>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</si>
  <si>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</si>
  <si>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</si>
  <si>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</si>
  <si>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</si>
  <si>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</si>
  <si>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</si>
  <si>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</si>
  <si>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</si>
  <si>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</si>
  <si>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</si>
  <si>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</si>
  <si>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</si>
  <si>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</si>
  <si>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</si>
  <si>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</si>
  <si>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</si>
  <si>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</si>
  <si>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</si>
  <si>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</si>
  <si>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</si>
  <si>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</si>
  <si>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</si>
  <si>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</si>
  <si>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</si>
  <si>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</si>
  <si>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</si>
  <si>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</si>
  <si>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</si>
  <si>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</si>
  <si>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</si>
  <si>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</si>
  <si>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</si>
  <si>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</si>
  <si>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</si>
  <si>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</si>
  <si>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</si>
  <si>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</si>
  <si>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</si>
  <si>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</si>
  <si>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</si>
  <si>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</si>
  <si>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</si>
  <si>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</si>
  <si>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</si>
  <si>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</si>
  <si>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</si>
  <si>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</si>
  <si>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</si>
  <si>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</si>
  <si>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</si>
  <si>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</si>
  <si>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</si>
  <si>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</si>
  <si>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</si>
  <si>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</si>
  <si>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</si>
  <si>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</si>
  <si>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</si>
  <si>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</si>
  <si>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</si>
  <si>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</si>
  <si>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</si>
  <si>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</si>
  <si>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</si>
  <si>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</si>
  <si>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</si>
  <si>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</si>
  <si>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</si>
  <si>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</si>
  <si>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</si>
  <si>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</si>
  <si>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</si>
  <si>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</si>
  <si>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</si>
  <si>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</si>
  <si>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</si>
  <si>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</si>
  <si>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</si>
  <si>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</si>
  <si>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</si>
  <si>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</si>
  <si>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</si>
  <si>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</si>
  <si>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</si>
  <si>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</si>
  <si>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</si>
  <si>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</si>
  <si>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</si>
  <si>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</si>
  <si>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</si>
  <si>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</si>
  <si>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</si>
  <si>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</si>
  <si>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</si>
  <si>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</si>
  <si>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</si>
  <si>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</si>
  <si>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</si>
  <si>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</si>
  <si>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</si>
  <si>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</si>
  <si>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</si>
  <si>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</si>
  <si>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</si>
  <si>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</si>
  <si>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</si>
  <si>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</si>
  <si>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</si>
  <si>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</si>
  <si>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</si>
  <si>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</si>
  <si>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</si>
  <si>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</si>
  <si>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</si>
  <si>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</si>
  <si>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</si>
  <si>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</si>
  <si>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</si>
  <si>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</si>
  <si>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</si>
  <si>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</si>
  <si>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</si>
  <si>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</si>
  <si>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</si>
  <si>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</si>
  <si>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</si>
  <si>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</si>
  <si>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</si>
  <si>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</si>
  <si>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</si>
  <si>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</si>
  <si>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</si>
  <si>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</si>
  <si>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</si>
  <si>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</si>
  <si>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</si>
  <si>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</si>
  <si>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</si>
  <si>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</si>
  <si>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</si>
  <si>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</si>
  <si>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</si>
  <si>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</si>
  <si>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</si>
  <si>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</si>
  <si>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</si>
  <si>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</si>
  <si>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</si>
  <si>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</si>
  <si>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</si>
  <si>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</si>
  <si>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</si>
  <si>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</si>
  <si>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</si>
  <si>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</si>
  <si>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</si>
  <si>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</si>
  <si>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</si>
  <si>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</si>
  <si>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</si>
  <si>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</si>
  <si>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</si>
  <si>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</si>
  <si>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</si>
  <si>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</si>
  <si>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</si>
  <si>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</si>
  <si>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</si>
  <si>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</si>
  <si>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</si>
  <si>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</si>
  <si>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</si>
  <si>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</si>
  <si>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</si>
  <si>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</si>
  <si>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</si>
  <si>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</si>
  <si>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</si>
  <si>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</si>
  <si>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</si>
  <si>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</si>
  <si>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</si>
  <si>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</si>
  <si>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</si>
  <si>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</si>
  <si>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</si>
  <si>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</si>
  <si>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</si>
  <si>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</si>
  <si>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</si>
  <si>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</si>
  <si>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</si>
  <si>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</si>
  <si>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</si>
  <si>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</si>
  <si>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</si>
  <si>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</si>
  <si>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</si>
  <si>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</si>
  <si>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</si>
  <si>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</si>
  <si>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</si>
  <si>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</si>
  <si>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</si>
  <si>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</si>
  <si>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</si>
  <si>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</si>
  <si>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</si>
  <si>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</si>
  <si>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</si>
  <si>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</si>
  <si>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</si>
  <si>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</si>
  <si>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</si>
  <si>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</si>
  <si>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</si>
  <si>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</si>
  <si>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</si>
  <si>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</si>
  <si>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</si>
  <si>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</si>
  <si>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</si>
  <si>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</si>
  <si>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</si>
  <si>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</si>
  <si>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</si>
  <si>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</si>
  <si>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</si>
  <si>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</si>
  <si>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</si>
  <si>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</si>
  <si>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</si>
  <si>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</si>
  <si>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</si>
  <si>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</si>
  <si>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</si>
  <si>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</si>
  <si>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</si>
  <si>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</si>
  <si>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</si>
  <si>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</si>
  <si>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</si>
  <si>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</si>
  <si>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</si>
  <si>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</si>
  <si>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</si>
  <si>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</si>
  <si>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</si>
  <si>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</si>
  <si>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</si>
  <si>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</si>
  <si>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</si>
  <si>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</si>
  <si>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</si>
  <si>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</si>
  <si>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</si>
  <si>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</si>
  <si>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</si>
  <si>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</si>
  <si>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</si>
  <si>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</si>
  <si>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</si>
  <si>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</si>
  <si>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</si>
  <si>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</si>
  <si>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</si>
  <si>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</si>
  <si>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</si>
  <si>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</si>
  <si>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</si>
  <si>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</si>
  <si>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</si>
  <si>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</si>
  <si>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</si>
  <si>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</si>
  <si>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</si>
  <si>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</si>
  <si>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</si>
  <si>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</si>
  <si>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</si>
  <si>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</si>
  <si>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</si>
  <si>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</si>
  <si>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</si>
  <si>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</si>
  <si>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</si>
  <si>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</si>
  <si>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</si>
  <si>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</si>
  <si>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</si>
  <si>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</si>
  <si>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</si>
  <si>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</si>
  <si>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</si>
  <si>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</si>
  <si>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</si>
  <si>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</si>
  <si>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</si>
  <si>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</si>
  <si>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</si>
  <si>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</si>
  <si>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</si>
  <si>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</si>
  <si>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</si>
  <si>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</si>
  <si>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</si>
  <si>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</si>
  <si>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</si>
  <si>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</si>
  <si>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</si>
  <si>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</si>
  <si>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</si>
  <si>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</si>
  <si>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</si>
  <si>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</si>
  <si>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</si>
  <si>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</si>
  <si>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</si>
  <si>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</si>
  <si>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</si>
  <si>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</si>
  <si>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</si>
  <si>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</si>
  <si>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</si>
  <si>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</si>
  <si>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</si>
  <si>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</si>
  <si>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</si>
  <si>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</si>
  <si>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</si>
  <si>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</si>
  <si>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</si>
  <si>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</si>
  <si>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</si>
  <si>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</si>
  <si>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</si>
  <si>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</si>
  <si>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</si>
  <si>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</si>
  <si>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</si>
  <si>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</si>
  <si>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</si>
  <si>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</si>
  <si>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</si>
  <si>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</si>
  <si>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</si>
  <si>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</si>
  <si>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</si>
  <si>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</si>
  <si>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</si>
  <si>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</si>
  <si>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</si>
  <si>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</si>
  <si>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</si>
  <si>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</si>
  <si>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</si>
  <si>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</si>
  <si>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</si>
  <si>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</si>
  <si>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</si>
  <si>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</si>
  <si>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</si>
  <si>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</si>
  <si>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</si>
  <si>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</si>
  <si>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</si>
  <si>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</si>
  <si>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</si>
  <si>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</si>
  <si>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</si>
  <si>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</si>
  <si>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</si>
  <si>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</si>
  <si>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</si>
  <si>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</si>
  <si>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</si>
  <si>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</si>
  <si>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</si>
  <si>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</si>
  <si>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</si>
  <si>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</si>
  <si>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</si>
  <si>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</si>
  <si>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</si>
  <si>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</si>
  <si>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</si>
  <si>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</si>
  <si>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</si>
  <si>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</si>
  <si>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</si>
  <si>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</si>
  <si>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</si>
  <si>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</si>
  <si>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</si>
  <si>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</si>
  <si>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</si>
  <si>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</si>
  <si>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</si>
  <si>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</si>
  <si>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</si>
  <si>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</si>
  <si>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</si>
  <si>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</si>
  <si>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</si>
  <si>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</si>
  <si>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</si>
  <si>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</si>
  <si>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</si>
  <si>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</si>
  <si>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</si>
  <si>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</si>
  <si>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</si>
  <si>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</si>
  <si>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</si>
  <si>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</si>
  <si>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</si>
  <si>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</si>
  <si>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</si>
  <si>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</si>
  <si>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</si>
  <si>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</si>
  <si>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</si>
  <si>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</si>
  <si>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</si>
  <si>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</si>
  <si>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</si>
  <si>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</si>
  <si>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</si>
  <si>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</si>
  <si>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</si>
  <si>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</si>
  <si>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</si>
  <si>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</si>
  <si>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</si>
  <si>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</si>
  <si>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</si>
  <si>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</si>
  <si>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</si>
  <si>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</si>
  <si>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</si>
  <si>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</si>
  <si>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</si>
  <si>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</si>
  <si>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</si>
  <si>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</si>
  <si>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</si>
  <si>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</si>
  <si>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</si>
  <si>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</si>
  <si>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</si>
  <si>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</si>
  <si>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</si>
  <si>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</si>
  <si>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</si>
  <si>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</si>
  <si>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</si>
  <si>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</si>
  <si>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</si>
  <si>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</si>
  <si>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</si>
  <si>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</si>
  <si>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</si>
  <si>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</si>
  <si>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</si>
  <si>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</si>
  <si>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</si>
  <si>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</si>
  <si>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</si>
  <si>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</si>
  <si>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</si>
  <si>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</si>
  <si>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</si>
  <si>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</si>
  <si>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</si>
  <si>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</si>
  <si>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</si>
  <si>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</si>
  <si>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</si>
  <si>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</si>
  <si>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</si>
  <si>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</si>
  <si>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</si>
  <si>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</si>
  <si>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</si>
  <si>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</si>
  <si>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</si>
  <si>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</si>
  <si>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</si>
  <si>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</si>
  <si>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</si>
  <si>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</si>
  <si>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</si>
  <si>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</si>
  <si>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</si>
  <si>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</si>
  <si>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</si>
  <si>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</si>
  <si>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</si>
  <si>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</si>
  <si>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</si>
  <si>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</si>
  <si>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</si>
  <si>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</si>
  <si>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</si>
  <si>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</si>
  <si>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</si>
  <si>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</si>
  <si>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</si>
  <si>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</si>
  <si>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</si>
  <si>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</si>
  <si>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</si>
  <si>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</si>
  <si>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</si>
  <si>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</si>
  <si>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</si>
  <si>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</si>
  <si>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</si>
  <si>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</si>
  <si>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</si>
  <si>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</si>
  <si>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</si>
  <si>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</si>
  <si>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</si>
  <si>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</si>
  <si>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</si>
  <si>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</si>
  <si>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</si>
  <si>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</si>
  <si>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</si>
  <si>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</si>
  <si>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</si>
  <si>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</si>
  <si>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</si>
  <si>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</si>
  <si>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</si>
  <si>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</si>
  <si>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</si>
  <si>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</si>
  <si>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</si>
  <si>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</si>
  <si>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</si>
  <si>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</si>
  <si>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</si>
  <si>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</si>
  <si>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</si>
  <si>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</si>
  <si>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</si>
  <si>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</si>
  <si>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</si>
  <si>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</si>
  <si>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</si>
  <si>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</si>
  <si>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</si>
  <si>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</si>
  <si>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</si>
  <si>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</si>
  <si>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</si>
  <si>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</si>
  <si>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</si>
  <si>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</si>
  <si>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</si>
  <si>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</si>
  <si>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</si>
  <si>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</si>
  <si>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</si>
  <si>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</si>
  <si>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</si>
  <si>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</si>
  <si>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</si>
  <si>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</si>
  <si>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</si>
  <si>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</si>
  <si>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</si>
  <si>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</si>
  <si>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</si>
  <si>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</si>
  <si>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</si>
  <si>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</si>
  <si>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</si>
  <si>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</si>
  <si>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</si>
  <si>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</si>
  <si>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</si>
  <si>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</si>
  <si>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</si>
  <si>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</si>
  <si>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</si>
  <si>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</si>
  <si>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</si>
  <si>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</si>
  <si>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</si>
  <si>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</si>
  <si>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</si>
  <si>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</si>
  <si>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</si>
  <si>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</si>
  <si>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</si>
  <si>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</si>
  <si>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</si>
  <si>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</si>
  <si>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</si>
  <si>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</si>
  <si>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</si>
  <si>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</si>
  <si>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</si>
  <si>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</si>
  <si>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</si>
  <si>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</si>
  <si>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</si>
  <si>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</si>
  <si>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</si>
  <si>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</si>
  <si>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</si>
  <si>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</si>
  <si>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</si>
  <si>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</si>
  <si>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</si>
  <si>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</si>
  <si>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</si>
  <si>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</si>
  <si>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</si>
  <si>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</si>
  <si>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</si>
  <si>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</si>
  <si>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</si>
  <si>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</si>
  <si>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</si>
  <si>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</si>
  <si>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</si>
  <si>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</si>
  <si>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</si>
  <si>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</si>
  <si>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</si>
  <si>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</si>
  <si>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</si>
  <si>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</si>
  <si>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</si>
  <si>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</si>
  <si>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</si>
  <si>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</si>
  <si>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</si>
  <si>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</si>
  <si>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</si>
  <si>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</si>
  <si>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</si>
  <si>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</si>
  <si>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</si>
  <si>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</si>
  <si>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</si>
  <si>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</si>
  <si>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</si>
  <si>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</si>
  <si>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</si>
  <si>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</si>
  <si>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</si>
  <si>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</si>
  <si>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</si>
  <si>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</si>
  <si>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</si>
  <si>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</si>
  <si>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</si>
  <si>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</si>
  <si>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</si>
  <si>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</si>
  <si>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</si>
  <si>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</si>
  <si>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</si>
  <si>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</si>
  <si>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</si>
  <si>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</si>
  <si>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</si>
  <si>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</si>
  <si>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</si>
  <si>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</si>
  <si>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</si>
  <si>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</si>
  <si>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</si>
  <si>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</si>
  <si>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</si>
  <si>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</si>
  <si>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</si>
  <si>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</si>
  <si>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</si>
  <si>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</si>
  <si>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</si>
  <si>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</si>
  <si>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</si>
  <si>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</si>
  <si>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</si>
  <si>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</si>
  <si>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</si>
  <si>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</si>
  <si>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</si>
  <si>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</si>
  <si>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</si>
  <si>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</si>
  <si>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</si>
  <si>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</si>
  <si>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</si>
  <si>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</si>
  <si>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</si>
  <si>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</si>
  <si>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</si>
  <si>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</si>
  <si>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</si>
  <si>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</si>
  <si>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</si>
  <si>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</si>
  <si>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</si>
  <si>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</si>
  <si>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</si>
  <si>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</si>
  <si>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</si>
  <si>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</si>
  <si>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</si>
  <si>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</si>
  <si>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</si>
  <si>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</si>
  <si>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</si>
  <si>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</si>
  <si>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</si>
  <si>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</si>
  <si>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</si>
  <si>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</si>
  <si>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</si>
  <si>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</si>
  <si>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</si>
  <si>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</si>
  <si>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</si>
  <si>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</si>
  <si>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</si>
  <si>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</si>
  <si>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</si>
  <si>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</si>
  <si>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</si>
  <si>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</si>
  <si>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</si>
  <si>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</si>
  <si>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</si>
  <si>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</si>
  <si>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</si>
  <si>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</si>
  <si>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</si>
  <si>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</si>
  <si>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</si>
  <si>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</si>
  <si>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</si>
  <si>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</si>
  <si>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</si>
  <si>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</si>
  <si>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</si>
  <si>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</si>
  <si>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</si>
  <si>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</si>
  <si>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</si>
  <si>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</si>
  <si>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</si>
  <si>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</si>
  <si>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</si>
  <si>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</si>
  <si>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</si>
  <si>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</si>
  <si>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</si>
  <si>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</si>
  <si>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</si>
  <si>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</si>
  <si>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</si>
  <si>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</si>
  <si>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</si>
  <si>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</si>
  <si>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</si>
  <si>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</si>
  <si>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</si>
  <si>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</si>
  <si>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</si>
  <si>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</si>
  <si>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</si>
  <si>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</si>
  <si>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</si>
  <si>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</si>
  <si>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</si>
  <si>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</si>
  <si>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</si>
  <si>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</si>
  <si>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</si>
  <si>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</si>
  <si>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</si>
  <si>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</si>
  <si>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</si>
  <si>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</si>
  <si>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</si>
  <si>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</si>
  <si>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</si>
  <si>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</si>
  <si>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</si>
  <si>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</si>
  <si>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</si>
  <si>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</si>
  <si>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</si>
  <si>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</si>
  <si>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</si>
  <si>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</si>
  <si>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</si>
  <si>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</si>
  <si>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</si>
  <si>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</si>
  <si>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</si>
  <si>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</si>
  <si>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</si>
  <si>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</si>
  <si>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</si>
  <si>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</si>
  <si>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</si>
  <si>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</si>
  <si>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</si>
  <si>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</si>
  <si>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</si>
  <si>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</si>
  <si>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</si>
  <si>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</si>
  <si>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</si>
  <si>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</si>
  <si>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</si>
  <si>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</si>
  <si>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</si>
  <si>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</si>
  <si>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</si>
  <si>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</si>
  <si>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</si>
  <si>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</si>
  <si>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</si>
  <si>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</si>
  <si>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</si>
  <si>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</si>
  <si>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</si>
  <si>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</si>
  <si>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</si>
  <si>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</si>
  <si>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</si>
  <si>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</si>
  <si>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</si>
  <si>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</si>
  <si>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</si>
  <si>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</si>
  <si>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</si>
  <si>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</si>
  <si>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</si>
  <si>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</si>
  <si>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</si>
  <si>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</si>
  <si>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</si>
  <si>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</si>
  <si>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</si>
  <si>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</si>
  <si>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</si>
  <si>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</si>
  <si>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</si>
  <si>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</si>
  <si>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</si>
  <si>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</si>
  <si>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</si>
  <si>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</si>
  <si>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</si>
  <si>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</si>
  <si>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</si>
  <si>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</si>
  <si>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</si>
  <si>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</si>
  <si>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</si>
  <si>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</si>
  <si>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</si>
  <si>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</si>
  <si>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</si>
  <si>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</si>
  <si>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</si>
  <si>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</si>
  <si>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</si>
  <si>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</si>
  <si>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</si>
  <si>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</si>
  <si>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</si>
  <si>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</si>
  <si>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</si>
  <si>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</si>
  <si>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</si>
  <si>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</si>
  <si>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</si>
  <si>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</si>
  <si>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</si>
  <si>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</si>
  <si>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</si>
  <si>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</si>
  <si>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</si>
  <si>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</si>
  <si>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</si>
  <si>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</si>
  <si>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</si>
  <si>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</si>
  <si>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</si>
  <si>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</si>
  <si>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</si>
  <si>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</si>
  <si>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</si>
  <si>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</si>
  <si>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</si>
  <si>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</si>
  <si>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</si>
  <si>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</si>
  <si>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</si>
  <si>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</si>
  <si>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</si>
  <si>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</si>
  <si>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</si>
  <si>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</si>
  <si>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</si>
  <si>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</si>
  <si>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</si>
  <si>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</si>
  <si>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</si>
  <si>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</si>
  <si>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</si>
  <si>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</si>
  <si>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</si>
  <si>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</si>
  <si>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</si>
  <si>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</si>
  <si>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</si>
  <si>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</si>
  <si>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</si>
  <si>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</si>
  <si>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</si>
  <si>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</si>
  <si>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</si>
  <si>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</si>
  <si>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</si>
  <si>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</si>
  <si>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</si>
  <si>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</si>
  <si>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</si>
  <si>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</si>
  <si>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</si>
  <si>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</si>
  <si>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</si>
  <si>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</si>
  <si>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</si>
  <si>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</si>
  <si>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</si>
  <si>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</si>
  <si>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</si>
  <si>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</si>
  <si>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</si>
  <si>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</si>
  <si>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</si>
  <si>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</si>
  <si>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</si>
  <si>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</si>
  <si>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</si>
  <si>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</si>
  <si>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</si>
  <si>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</si>
  <si>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</si>
  <si>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</si>
  <si>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</si>
  <si>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</si>
  <si>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</si>
  <si>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</si>
  <si>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</si>
  <si>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</si>
  <si>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</si>
  <si>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</si>
  <si>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</si>
  <si>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</si>
  <si>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</si>
  <si>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</si>
  <si>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</si>
  <si>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</si>
  <si>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</si>
  <si>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</si>
  <si>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</si>
  <si>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</si>
  <si>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</si>
  <si>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</si>
  <si>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</si>
  <si>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</si>
  <si>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</si>
  <si>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</si>
  <si>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</si>
  <si>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</si>
  <si>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</si>
  <si>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</si>
  <si>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</si>
  <si>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</si>
  <si>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</si>
  <si>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</si>
  <si>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</si>
  <si>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</si>
  <si>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</si>
  <si>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</si>
  <si>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</si>
  <si>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</si>
  <si>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</si>
  <si>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</si>
  <si>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</si>
  <si>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</si>
  <si>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</si>
  <si>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</si>
  <si>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</si>
  <si>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</si>
  <si>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</si>
  <si>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</si>
  <si>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</si>
  <si>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</si>
  <si>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</si>
  <si>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</si>
  <si>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</si>
  <si>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</si>
  <si>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</si>
  <si>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</si>
  <si>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</si>
  <si>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</si>
  <si>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</si>
  <si>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</si>
  <si>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</si>
  <si>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</si>
  <si>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</si>
  <si>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</si>
  <si>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</si>
  <si>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</si>
  <si>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</si>
  <si>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</si>
  <si>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</si>
  <si>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</si>
  <si>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</si>
  <si>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</si>
  <si>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</si>
  <si>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</si>
  <si>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</si>
  <si>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</si>
  <si>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</si>
  <si>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</si>
  <si>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</si>
  <si>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</si>
  <si>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</si>
  <si>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</si>
  <si>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</si>
  <si>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</si>
  <si>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</si>
  <si>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</si>
  <si>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</si>
  <si>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</si>
  <si>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</si>
  <si>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</si>
  <si>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</si>
  <si>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</si>
  <si>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</si>
  <si>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</si>
  <si>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</si>
  <si>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</si>
  <si>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</si>
  <si>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</si>
  <si>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</si>
  <si>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</si>
  <si>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</si>
  <si>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</si>
  <si>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</si>
  <si>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</si>
  <si>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</si>
  <si>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</si>
  <si>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</si>
  <si>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</si>
  <si>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</si>
  <si>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</si>
  <si>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</si>
  <si>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</si>
  <si>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</si>
  <si>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</si>
  <si>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</si>
  <si>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</si>
  <si>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</si>
  <si>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</si>
  <si>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</si>
  <si>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</si>
  <si>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</si>
  <si>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</si>
  <si>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</si>
  <si>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</si>
  <si>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</si>
  <si>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</si>
  <si>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</si>
  <si>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</si>
  <si>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</si>
  <si>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</si>
  <si>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</si>
  <si>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</si>
  <si>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</si>
  <si>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</si>
  <si>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</si>
  <si>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</si>
  <si>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</si>
  <si>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</si>
  <si>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</si>
  <si>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</si>
  <si>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</si>
  <si>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</si>
  <si>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</si>
  <si>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</si>
  <si>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</si>
  <si>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</si>
  <si>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</si>
  <si>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</si>
  <si>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</si>
  <si>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</si>
  <si>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</si>
  <si>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</si>
  <si>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</si>
  <si>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</si>
  <si>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</si>
  <si>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</si>
  <si>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</si>
  <si>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</si>
  <si>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</si>
  <si>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</si>
  <si>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</si>
  <si>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</si>
  <si>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</si>
  <si>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</si>
  <si>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</si>
  <si>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</si>
  <si>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</si>
  <si>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</si>
  <si>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</si>
  <si>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</si>
  <si>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</si>
  <si>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</si>
  <si>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</si>
  <si>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</si>
  <si>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</si>
  <si>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</si>
  <si>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</si>
  <si>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</si>
  <si>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</si>
  <si>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</si>
  <si>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</si>
  <si>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</si>
  <si>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</si>
  <si>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</si>
  <si>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</si>
  <si>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</si>
  <si>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</si>
  <si>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</si>
  <si>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</si>
  <si>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</si>
  <si>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</si>
  <si>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</si>
  <si>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</si>
  <si>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</si>
  <si>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</si>
  <si>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</si>
  <si>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</si>
  <si>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</si>
  <si>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</si>
  <si>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</si>
  <si>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</si>
  <si>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</si>
  <si>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</si>
  <si>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</si>
  <si>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</si>
  <si>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</si>
  <si>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</si>
  <si>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</si>
  <si>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</si>
  <si>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</si>
  <si>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</si>
  <si>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</si>
  <si>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</si>
  <si>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</si>
  <si>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</si>
  <si>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</si>
  <si>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</si>
  <si>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</si>
  <si>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</si>
  <si>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</si>
  <si>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</si>
  <si>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</si>
  <si>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</si>
  <si>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</si>
  <si>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</si>
  <si>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</si>
  <si>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</si>
  <si>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</si>
  <si>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</si>
  <si>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</si>
  <si>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</si>
  <si>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</si>
  <si>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</si>
  <si>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</si>
  <si>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</si>
  <si>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</si>
  <si>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</si>
  <si>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</si>
  <si>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</si>
  <si>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</si>
  <si>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</si>
  <si>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</si>
  <si>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</si>
  <si>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</si>
  <si>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</si>
  <si>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</si>
  <si>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</si>
  <si>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</si>
  <si>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</si>
  <si>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</si>
  <si>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</si>
  <si>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</si>
  <si>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</si>
  <si>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</si>
  <si>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</si>
  <si>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</si>
  <si>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</si>
  <si>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</si>
  <si>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</si>
  <si>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</si>
  <si>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</si>
  <si>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</si>
  <si>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</si>
  <si>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</si>
  <si>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</si>
  <si>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</si>
  <si>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</si>
  <si>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</si>
  <si>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</si>
  <si>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</si>
  <si>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</si>
  <si>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</si>
  <si>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</si>
  <si>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</si>
  <si>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</si>
  <si>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</si>
  <si>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</si>
  <si>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</si>
  <si>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</si>
  <si>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</si>
  <si>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</si>
  <si>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</si>
  <si>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</si>
  <si>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</si>
  <si>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</si>
  <si>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</si>
  <si>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</si>
  <si>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</si>
  <si>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</si>
  <si>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</si>
  <si>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</si>
  <si>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</si>
  <si>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</si>
  <si>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</si>
  <si>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</si>
  <si>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</si>
  <si>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</si>
  <si>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</si>
  <si>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</si>
  <si>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</si>
  <si>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</si>
  <si>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</si>
  <si>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</si>
  <si>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</si>
  <si>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</si>
  <si>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</si>
  <si>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</si>
  <si>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</si>
  <si>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</si>
  <si>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</si>
  <si>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</si>
  <si>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</si>
  <si>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</si>
  <si>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</si>
  <si>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</si>
  <si>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</si>
  <si>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</si>
  <si>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</si>
  <si>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</si>
  <si>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</si>
  <si>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</si>
  <si>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</si>
  <si>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</si>
  <si>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</si>
  <si>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</si>
  <si>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</si>
  <si>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</si>
  <si>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</si>
  <si>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</si>
  <si>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</si>
  <si>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</si>
  <si>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</si>
  <si>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</si>
  <si>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</si>
  <si>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</si>
  <si>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</si>
  <si>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</si>
  <si>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</si>
  <si>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</si>
  <si>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</si>
  <si>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</si>
  <si>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</si>
  <si>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</si>
  <si>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</si>
  <si>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</si>
  <si>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</si>
  <si>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</si>
  <si>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</si>
  <si>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</si>
  <si>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</si>
  <si>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</si>
  <si>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</si>
  <si>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</si>
  <si>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</si>
  <si>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</si>
  <si>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</si>
  <si>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</si>
  <si>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</si>
  <si>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</si>
  <si>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</si>
  <si>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</si>
  <si>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</si>
  <si>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</si>
  <si>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</si>
  <si>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</si>
  <si>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</si>
  <si>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</si>
  <si>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</si>
  <si>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</si>
  <si>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</si>
  <si>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</si>
  <si>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</si>
  <si>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</si>
  <si>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</si>
  <si>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</si>
  <si>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</si>
  <si>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</si>
  <si>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</si>
  <si>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</si>
  <si>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</si>
  <si>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</si>
  <si>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</si>
  <si>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</si>
  <si>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</si>
  <si>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</si>
  <si>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</si>
  <si>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</si>
  <si>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</si>
  <si>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</si>
  <si>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</si>
  <si>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</si>
  <si>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</si>
  <si>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</si>
  <si>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</si>
  <si>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</si>
  <si>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</si>
  <si>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</si>
  <si>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</si>
  <si>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</si>
  <si>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</si>
  <si>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</si>
  <si>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</si>
  <si>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</si>
  <si>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</si>
  <si>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</si>
  <si>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</si>
  <si>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</si>
  <si>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</si>
  <si>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</si>
  <si>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</si>
  <si>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</si>
  <si>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</si>
  <si>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</si>
  <si>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</si>
  <si>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</si>
  <si>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</si>
  <si>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</si>
  <si>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</si>
  <si>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</si>
  <si>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</si>
  <si>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</si>
  <si>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</si>
  <si>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</si>
  <si>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</si>
  <si>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</si>
  <si>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</si>
  <si>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</si>
  <si>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</si>
  <si>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</si>
  <si>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</si>
  <si>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</si>
  <si>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</si>
  <si>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</si>
  <si>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</si>
  <si>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</si>
  <si>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</si>
  <si>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</si>
  <si>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</si>
  <si>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</si>
  <si>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</si>
  <si>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</si>
  <si>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</si>
  <si>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</si>
  <si>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</si>
  <si>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</si>
  <si>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</si>
  <si>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</si>
  <si>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</si>
  <si>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</si>
  <si>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</si>
  <si>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</si>
  <si>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</si>
  <si>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</si>
  <si>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</si>
  <si>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</si>
  <si>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</si>
  <si>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</si>
  <si>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</si>
  <si>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</si>
  <si>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</si>
  <si>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</si>
  <si>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</si>
  <si>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</si>
  <si>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</si>
  <si>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</si>
  <si>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</si>
  <si>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</si>
  <si>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</si>
  <si>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</si>
  <si>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</si>
  <si>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</si>
  <si>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</si>
  <si>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</si>
  <si>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</si>
  <si>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</si>
  <si>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</si>
  <si>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</si>
  <si>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</si>
  <si>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</si>
  <si>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</si>
  <si>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</si>
  <si>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</si>
  <si>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</si>
  <si>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</si>
  <si>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</si>
  <si>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</si>
  <si>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</si>
  <si>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</si>
  <si>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</si>
  <si>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</si>
  <si>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</si>
  <si>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</si>
  <si>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</si>
  <si>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</si>
  <si>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</si>
  <si>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</si>
  <si>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</si>
  <si>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</si>
  <si>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</si>
  <si>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</si>
  <si>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</si>
  <si>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</si>
  <si>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</si>
  <si>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</si>
  <si>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</si>
  <si>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</si>
  <si>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</si>
  <si>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</si>
  <si>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</si>
  <si>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</si>
  <si>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</si>
  <si>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</si>
  <si>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</si>
  <si>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</si>
  <si>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</si>
  <si>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</si>
  <si>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</si>
  <si>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</si>
  <si>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</si>
  <si>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</si>
  <si>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</si>
  <si>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</si>
  <si>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</si>
  <si>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</si>
  <si>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</si>
  <si>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</si>
  <si>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</si>
  <si>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</si>
  <si>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</si>
  <si>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</si>
  <si>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</si>
  <si>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</si>
  <si>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</si>
  <si>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</si>
  <si>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</si>
  <si>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</si>
  <si>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</si>
  <si>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</si>
  <si>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</si>
  <si>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</si>
  <si>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</si>
  <si>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</si>
  <si>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</si>
  <si>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</si>
  <si>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</si>
  <si>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</si>
  <si>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</si>
  <si>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</si>
  <si>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</si>
  <si>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</si>
  <si>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</si>
  <si>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</si>
  <si>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</si>
  <si>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</si>
  <si>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</si>
  <si>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</si>
  <si>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</si>
  <si>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</si>
  <si>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</si>
  <si>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</si>
  <si>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</si>
  <si>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</si>
  <si>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</si>
  <si>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</si>
  <si>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</si>
  <si>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</si>
  <si>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</si>
  <si>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</si>
  <si>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</si>
  <si>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</si>
  <si>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</si>
  <si>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</si>
  <si>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</si>
  <si>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</si>
  <si>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</si>
  <si>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</si>
  <si>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</si>
  <si>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</si>
  <si>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</si>
  <si>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</si>
  <si>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</si>
  <si>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</si>
  <si>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</si>
  <si>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</si>
  <si>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</si>
  <si>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</si>
  <si>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</si>
  <si>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</si>
  <si>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</si>
  <si>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</si>
  <si>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</si>
  <si>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</si>
  <si>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</si>
  <si>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</si>
  <si>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</si>
  <si>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</si>
  <si>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</si>
  <si>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</si>
  <si>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</si>
  <si>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</si>
  <si>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</si>
  <si>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</si>
  <si>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</si>
  <si>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</si>
  <si>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</si>
  <si>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</si>
  <si>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</si>
  <si>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</si>
  <si>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</si>
  <si>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</si>
  <si>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</si>
  <si>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</si>
  <si>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</si>
  <si>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</si>
  <si>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</si>
  <si>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</si>
  <si>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</si>
  <si>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</si>
  <si>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</si>
  <si>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</si>
  <si>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</si>
  <si>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</si>
  <si>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</si>
  <si>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</si>
  <si>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</si>
  <si>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</si>
  <si>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</si>
  <si>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</si>
  <si>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</si>
  <si>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</si>
  <si>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</si>
  <si>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</si>
  <si>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</si>
  <si>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</si>
  <si>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</si>
  <si>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</si>
  <si>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</si>
  <si>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</si>
  <si>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</si>
  <si>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</si>
  <si>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</si>
  <si>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</si>
  <si>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</si>
  <si>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</si>
  <si>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</si>
  <si>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</si>
  <si>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</si>
  <si>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</si>
  <si>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</si>
  <si>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</si>
  <si>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</si>
  <si>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</si>
  <si>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</si>
  <si>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</si>
  <si>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</si>
  <si>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</si>
  <si>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</si>
  <si>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</si>
  <si>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</si>
  <si>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</si>
  <si>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</si>
  <si>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</si>
  <si>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</si>
  <si>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</si>
  <si>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</si>
  <si>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</si>
  <si>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</si>
  <si>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</si>
  <si>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</si>
  <si>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</si>
  <si>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</si>
  <si>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</si>
  <si>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</si>
  <si>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</si>
  <si>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</si>
  <si>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</si>
  <si>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</si>
  <si>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</si>
  <si>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</si>
  <si>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</si>
  <si>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</si>
  <si>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</si>
  <si>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</si>
  <si>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</si>
  <si>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</si>
  <si>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</si>
  <si>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</si>
  <si>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</si>
  <si>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</si>
  <si>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</si>
  <si>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</si>
  <si>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</si>
  <si>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</si>
  <si>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</si>
  <si>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</si>
  <si>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</si>
  <si>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</si>
  <si>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</si>
  <si>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</si>
  <si>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</si>
  <si>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</si>
  <si>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</si>
  <si>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</si>
  <si>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</si>
  <si>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</si>
  <si>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</si>
  <si>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</si>
  <si>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</si>
  <si>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</si>
  <si>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</si>
  <si>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</si>
  <si>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</si>
  <si>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</si>
  <si>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</si>
  <si>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</si>
  <si>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</si>
  <si>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</si>
  <si>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</si>
  <si>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</si>
  <si>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</si>
  <si>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</si>
  <si>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</si>
  <si>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</si>
  <si>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</si>
  <si>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</si>
  <si>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</si>
  <si>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</si>
  <si>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</si>
  <si>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</si>
  <si>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</si>
  <si>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</si>
  <si>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</si>
  <si>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</si>
  <si>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</si>
  <si>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</si>
  <si>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</si>
  <si>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</si>
  <si>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</si>
  <si>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</si>
  <si>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</si>
  <si>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</si>
  <si>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</si>
  <si>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</si>
  <si>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</si>
  <si>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</si>
  <si>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</si>
  <si>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</si>
  <si>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</si>
  <si>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</si>
  <si>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</si>
  <si>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</si>
  <si>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</si>
  <si>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</si>
  <si>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</si>
  <si>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</si>
  <si>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</si>
  <si>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</si>
  <si>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</si>
  <si>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</si>
  <si>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</si>
  <si>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</si>
  <si>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</si>
  <si>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</si>
  <si>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</si>
  <si>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</si>
  <si>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</si>
  <si>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</si>
  <si>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</si>
  <si>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</si>
  <si>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</si>
  <si>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</si>
  <si>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</si>
  <si>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</si>
  <si>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</si>
  <si>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</si>
  <si>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</si>
  <si>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</si>
  <si>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</si>
  <si>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</si>
  <si>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</si>
  <si>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</si>
  <si>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</si>
  <si>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</si>
  <si>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</si>
  <si>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</si>
  <si>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</si>
  <si>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</si>
  <si>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</si>
  <si>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</si>
  <si>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</si>
  <si>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</si>
  <si>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</si>
  <si>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</si>
  <si>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</si>
  <si>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</si>
  <si>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</si>
  <si>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</si>
  <si>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</si>
  <si>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</si>
  <si>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</si>
  <si>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</si>
  <si>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</si>
  <si>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</si>
  <si>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</si>
  <si>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</si>
  <si>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</si>
  <si>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</si>
  <si>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</si>
  <si>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</si>
  <si>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</si>
  <si>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</si>
  <si>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</si>
  <si>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</si>
  <si>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</si>
  <si>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</si>
  <si>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</si>
  <si>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</si>
  <si>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</si>
  <si>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</si>
  <si>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</si>
  <si>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</si>
  <si>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</si>
  <si>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</si>
  <si>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</si>
  <si>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</si>
  <si>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</si>
  <si>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</si>
  <si>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</si>
  <si>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</si>
  <si>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</si>
  <si>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</si>
  <si>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</si>
  <si>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</si>
  <si>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</si>
  <si>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</si>
  <si>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</si>
  <si>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</si>
  <si>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</si>
  <si>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</si>
  <si>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</si>
  <si>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</si>
  <si>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</si>
  <si>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</si>
  <si>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</si>
  <si>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</si>
  <si>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</si>
  <si>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</si>
  <si>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</si>
  <si>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</si>
  <si>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</si>
  <si>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</si>
  <si>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</si>
  <si>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</si>
  <si>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</si>
  <si>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</si>
  <si>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</si>
  <si>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</si>
  <si>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</si>
  <si>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</si>
  <si>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</si>
  <si>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</si>
  <si>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</si>
  <si>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</si>
  <si>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</si>
  <si>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</si>
  <si>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</si>
  <si>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</si>
  <si>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</si>
  <si>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</si>
  <si>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</si>
  <si>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</si>
  <si>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</si>
  <si>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</si>
  <si>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</si>
  <si>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</si>
  <si>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</si>
  <si>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</si>
  <si>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</si>
  <si>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</si>
  <si>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</si>
  <si>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</si>
  <si>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</si>
  <si>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</si>
  <si>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</si>
  <si>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</si>
  <si>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</si>
  <si>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</si>
  <si>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</si>
  <si>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</si>
  <si>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</si>
  <si>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</si>
  <si>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</si>
  <si>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</si>
  <si>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</si>
  <si>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</si>
  <si>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</si>
  <si>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</si>
  <si>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</si>
  <si>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</si>
  <si>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</si>
  <si>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</si>
  <si>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</si>
  <si>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</si>
  <si>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</si>
  <si>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</si>
  <si>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</si>
  <si>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</si>
  <si>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</si>
  <si>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</si>
  <si>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</si>
  <si>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</si>
  <si>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</si>
  <si>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</si>
  <si>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</si>
  <si>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</si>
  <si>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</si>
  <si>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</si>
  <si>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</si>
  <si>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</si>
  <si>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</si>
  <si>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</si>
  <si>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</si>
  <si>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</si>
  <si>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</si>
  <si>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</si>
  <si>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</si>
  <si>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</si>
  <si>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</si>
  <si>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</si>
  <si>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</si>
  <si>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</si>
  <si>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</si>
  <si>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</si>
  <si>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</si>
  <si>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</si>
  <si>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</si>
  <si>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</si>
  <si>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</si>
  <si>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</si>
  <si>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</si>
  <si>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</si>
  <si>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</si>
  <si>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</si>
  <si>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</si>
  <si>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</si>
  <si>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</si>
  <si>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</si>
  <si>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</si>
  <si>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</si>
  <si>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</si>
  <si>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</si>
  <si>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</si>
  <si>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</si>
  <si>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</si>
  <si>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</si>
  <si>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</si>
  <si>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</si>
  <si>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</si>
  <si>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</si>
  <si>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</si>
  <si>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</si>
  <si>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</si>
  <si>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</si>
  <si>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</si>
  <si>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</si>
  <si>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</si>
  <si>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</si>
  <si>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</si>
  <si>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</si>
  <si>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</si>
  <si>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</si>
  <si>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</si>
  <si>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</si>
  <si>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</si>
  <si>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</si>
  <si>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</si>
  <si>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</si>
  <si>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</si>
  <si>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</si>
  <si>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</si>
  <si>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</si>
  <si>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</si>
  <si>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</si>
  <si>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</si>
  <si>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</si>
  <si>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</si>
  <si>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</si>
  <si>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</si>
  <si>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</si>
  <si>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</si>
  <si>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</si>
  <si>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</si>
  <si>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</si>
  <si>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</si>
  <si>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</si>
  <si>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</si>
  <si>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</si>
  <si>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</si>
  <si>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</si>
  <si>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</si>
  <si>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</si>
  <si>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</si>
  <si>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</si>
  <si>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</si>
  <si>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</si>
  <si>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</si>
  <si>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</si>
  <si>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</si>
  <si>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</si>
  <si>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</si>
  <si>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</si>
  <si>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</si>
  <si>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</si>
  <si>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</si>
  <si>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</si>
  <si>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</si>
  <si>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</si>
  <si>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</si>
  <si>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</si>
  <si>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</si>
  <si>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</si>
  <si>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</si>
  <si>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</si>
  <si>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</si>
  <si>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</si>
  <si>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</si>
  <si>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</si>
  <si>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</si>
  <si>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</si>
  <si>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</si>
  <si>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</si>
  <si>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</si>
  <si>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</si>
  <si>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</si>
  <si>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</si>
  <si>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</si>
  <si>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</si>
  <si>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</si>
  <si>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</si>
  <si>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</si>
  <si>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</si>
  <si>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</si>
  <si>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</si>
  <si>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</si>
  <si>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</si>
  <si>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</si>
  <si>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</si>
  <si>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</si>
  <si>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</si>
  <si>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</si>
  <si>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</si>
  <si>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</si>
  <si>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</si>
  <si>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</si>
  <si>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</si>
  <si>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</si>
  <si>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</si>
  <si>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</si>
  <si>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</si>
  <si>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</si>
  <si>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</si>
  <si>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</si>
  <si>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</si>
  <si>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</si>
  <si>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</si>
  <si>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</si>
  <si>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</si>
  <si>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</si>
  <si>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</si>
  <si>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</si>
  <si>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</si>
  <si>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</si>
  <si>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</si>
  <si>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</si>
  <si>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</si>
  <si>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</si>
  <si>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</si>
  <si>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</si>
  <si>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</si>
  <si>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</si>
  <si>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</si>
  <si>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</si>
  <si>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</si>
  <si>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</si>
  <si>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</si>
  <si>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</si>
  <si>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</si>
  <si>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</si>
  <si>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</si>
  <si>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</si>
  <si>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</si>
  <si>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</si>
  <si>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</si>
  <si>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</si>
  <si>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</si>
  <si>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</si>
  <si>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</si>
  <si>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</si>
  <si>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</si>
  <si>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</si>
  <si>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</si>
  <si>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</si>
  <si>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</si>
  <si>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</si>
  <si>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</si>
  <si>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</si>
  <si>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</si>
  <si>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</si>
  <si>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</si>
  <si>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</si>
  <si>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</si>
  <si>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</si>
  <si>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</si>
  <si>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</si>
  <si>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</si>
  <si>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</si>
  <si>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</si>
  <si>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</si>
  <si>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</si>
  <si>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</si>
  <si>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</si>
  <si>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</si>
  <si>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</si>
  <si>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</si>
  <si>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</si>
  <si>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</si>
  <si>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</si>
  <si>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</si>
  <si>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</si>
  <si>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</si>
  <si>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</si>
  <si>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</si>
  <si>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</si>
  <si>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</si>
  <si>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</si>
  <si>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</si>
  <si>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</si>
  <si>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</si>
  <si>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</si>
  <si>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</si>
  <si>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</si>
  <si>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</si>
  <si>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</si>
  <si>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</si>
  <si>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</si>
  <si>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</si>
  <si>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</si>
  <si>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</si>
  <si>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</si>
  <si>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</si>
  <si>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</si>
  <si>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</si>
  <si>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</si>
  <si>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</si>
  <si>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</si>
  <si>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</si>
  <si>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</si>
  <si>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</si>
  <si>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</si>
  <si>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</si>
  <si>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</si>
  <si>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</si>
  <si>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</si>
  <si>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</si>
  <si>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</si>
  <si>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</si>
  <si>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</si>
  <si>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</si>
  <si>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</si>
  <si>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</si>
  <si>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</si>
  <si>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</si>
  <si>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</si>
  <si>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</si>
  <si>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</si>
  <si>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</si>
  <si>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</si>
  <si>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</si>
  <si>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</si>
  <si>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</si>
  <si>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</si>
  <si>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</si>
  <si>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</si>
  <si>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</si>
  <si>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</si>
  <si>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</si>
  <si>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</si>
  <si>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</si>
  <si>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</si>
  <si>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</si>
  <si>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</si>
  <si>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</si>
  <si>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</si>
  <si>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</si>
  <si>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</si>
  <si>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</si>
  <si>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</si>
  <si>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</si>
  <si>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</si>
  <si>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</si>
  <si>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</si>
  <si>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</si>
  <si>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</si>
  <si>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</si>
  <si>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</si>
  <si>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</si>
  <si>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</si>
  <si>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</si>
  <si>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</si>
  <si>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</si>
  <si>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</si>
  <si>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</si>
  <si>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</si>
  <si>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</si>
  <si>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</si>
  <si>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</si>
  <si>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</si>
  <si>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</si>
  <si>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</si>
  <si>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</si>
  <si>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</si>
  <si>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</si>
  <si>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</si>
  <si>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</si>
  <si>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</si>
  <si>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</si>
  <si>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</si>
  <si>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</si>
  <si>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</si>
  <si>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</si>
  <si>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</si>
  <si>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</si>
  <si>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</si>
  <si>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</si>
  <si>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</si>
  <si>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</si>
  <si>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</si>
  <si>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</si>
  <si>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</si>
  <si>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</si>
  <si>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</si>
  <si>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</si>
  <si>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</si>
  <si>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</si>
  <si>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</si>
  <si>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</si>
  <si>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</si>
  <si>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</si>
  <si>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</si>
  <si>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</si>
  <si>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</si>
  <si>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</si>
  <si>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</si>
  <si>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</si>
  <si>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</si>
  <si>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</si>
  <si>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</si>
  <si>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</si>
  <si>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</si>
  <si>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</si>
  <si>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</si>
  <si>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</si>
  <si>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</si>
  <si>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</si>
  <si>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</si>
  <si>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</si>
  <si>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</si>
  <si>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</si>
  <si>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</si>
  <si>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</si>
  <si>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</si>
  <si>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</si>
  <si>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</si>
  <si>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</si>
  <si>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</si>
  <si>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</si>
  <si>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</si>
  <si>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</si>
  <si>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</si>
  <si>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</si>
  <si>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</si>
  <si>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</si>
  <si>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</si>
  <si>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</si>
  <si>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</si>
  <si>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</si>
  <si>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</si>
  <si>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</si>
  <si>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</si>
  <si>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</si>
  <si>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</si>
  <si>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</si>
  <si>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</si>
  <si>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</si>
  <si>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</si>
  <si>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</si>
  <si>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</si>
  <si>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</si>
  <si>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</si>
  <si>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</si>
  <si>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</si>
  <si>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</si>
  <si>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</si>
  <si>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</si>
  <si>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</si>
  <si>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</si>
  <si>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</si>
  <si>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</si>
  <si>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</si>
  <si>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</si>
  <si>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</si>
  <si>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</si>
  <si>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</si>
  <si>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</si>
  <si>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</si>
  <si>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</si>
  <si>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</si>
  <si>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</si>
  <si>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</si>
  <si>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</si>
  <si>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</si>
  <si>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</si>
  <si>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</si>
  <si>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</si>
  <si>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</si>
  <si>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</si>
  <si>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</si>
  <si>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</si>
  <si>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</si>
  <si>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</si>
  <si>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</si>
  <si>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</si>
  <si>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</si>
  <si>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</si>
  <si>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</si>
  <si>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</si>
  <si>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</si>
  <si>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</si>
  <si>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</si>
  <si>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</si>
  <si>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</si>
  <si>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</si>
  <si>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</si>
  <si>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</si>
  <si>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</si>
  <si>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</si>
  <si>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</si>
  <si>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</si>
  <si>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</si>
  <si>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</si>
  <si>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</si>
  <si>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</si>
  <si>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</si>
  <si>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</si>
  <si>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</si>
  <si>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</si>
  <si>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</si>
  <si>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</si>
  <si>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</si>
  <si>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</si>
  <si>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</si>
  <si>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</si>
  <si>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</si>
  <si>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</si>
  <si>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</si>
  <si>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</si>
  <si>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</si>
  <si>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</si>
  <si>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</si>
  <si>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</si>
  <si>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</si>
  <si>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</si>
  <si>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</si>
  <si>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</si>
  <si>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</si>
  <si>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</si>
  <si>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</si>
  <si>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</si>
  <si>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</si>
  <si>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</si>
  <si>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</si>
  <si>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</si>
  <si>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</si>
  <si>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</si>
  <si>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</si>
  <si>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</si>
  <si>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</si>
  <si>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</si>
  <si>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</si>
  <si>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</si>
  <si>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</si>
  <si>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</si>
  <si>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</si>
  <si>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</si>
  <si>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</si>
  <si>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</si>
  <si>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</si>
  <si>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</si>
  <si>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</si>
  <si>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</si>
  <si>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</si>
  <si>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</si>
  <si>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</si>
  <si>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</si>
  <si>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</si>
  <si>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</si>
  <si>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</si>
  <si>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</si>
  <si>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</si>
  <si>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</si>
  <si>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</si>
  <si>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</si>
  <si>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</si>
  <si>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</si>
  <si>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</si>
  <si>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</si>
  <si>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</si>
  <si>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</si>
  <si>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</si>
  <si>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</si>
  <si>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</si>
  <si>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</si>
  <si>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</si>
  <si>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</si>
  <si>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</si>
  <si>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</si>
  <si>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</si>
  <si>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</si>
  <si>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</si>
  <si>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</si>
  <si>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</si>
  <si>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</si>
  <si>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</si>
  <si>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</si>
  <si>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</si>
  <si>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</si>
  <si>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</si>
  <si>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</si>
  <si>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</si>
  <si>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</si>
  <si>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</si>
  <si>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</si>
  <si>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</si>
  <si>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</si>
  <si>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</si>
  <si>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</si>
  <si>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</si>
  <si>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</si>
  <si>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</si>
  <si>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</si>
  <si>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</si>
  <si>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</si>
  <si>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</si>
  <si>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</si>
  <si>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</si>
  <si>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</si>
  <si>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</si>
  <si>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</si>
  <si>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</si>
  <si>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</si>
  <si>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</si>
  <si>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</si>
  <si>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</si>
  <si>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</si>
  <si>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</si>
  <si>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</si>
  <si>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</si>
  <si>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</si>
  <si>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</si>
  <si>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</si>
  <si>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</si>
  <si>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</si>
  <si>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</si>
  <si>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</si>
  <si>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</si>
  <si>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</si>
  <si>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</si>
  <si>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</si>
  <si>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</si>
  <si>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</si>
  <si>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</si>
  <si>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</si>
  <si>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</si>
  <si>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</si>
  <si>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</si>
  <si>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</si>
  <si>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</si>
  <si>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</si>
  <si>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</si>
  <si>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</si>
  <si>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</si>
  <si>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</si>
  <si>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</si>
  <si>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</si>
  <si>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</si>
  <si>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</si>
  <si>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</si>
  <si>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</si>
  <si>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</si>
  <si>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</si>
  <si>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</si>
  <si>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</si>
  <si>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</si>
  <si>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</si>
  <si>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</si>
  <si>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</si>
  <si>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</si>
  <si>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</si>
  <si>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</si>
  <si>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</si>
  <si>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</si>
  <si>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</si>
  <si>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</si>
  <si>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</si>
  <si>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</si>
  <si>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</si>
  <si>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</si>
  <si>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</si>
  <si>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</si>
  <si>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</si>
  <si>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</si>
  <si>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</si>
  <si>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</si>
  <si>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</si>
  <si>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</si>
  <si>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</si>
  <si>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</si>
  <si>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</si>
  <si>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</si>
  <si>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</si>
  <si>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</si>
  <si>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</si>
  <si>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</si>
  <si>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</si>
  <si>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</si>
  <si>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</si>
  <si>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</si>
  <si>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</si>
  <si>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</si>
  <si>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</si>
  <si>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</si>
  <si>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</si>
  <si>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</si>
  <si>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</si>
  <si>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</si>
  <si>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</si>
  <si>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</si>
  <si>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</si>
  <si>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</si>
  <si>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</si>
  <si>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</si>
  <si>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</si>
  <si>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</si>
  <si>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</si>
  <si>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</si>
  <si>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</si>
  <si>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</si>
  <si>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</si>
  <si>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</si>
  <si>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</si>
  <si>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</si>
  <si>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</si>
  <si>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</si>
  <si>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</si>
  <si>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</si>
  <si>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</si>
  <si>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</si>
  <si>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</si>
  <si>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</si>
  <si>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</si>
  <si>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</si>
  <si>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</si>
  <si>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</si>
  <si>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</si>
  <si>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</si>
  <si>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</si>
  <si>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</si>
  <si>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</si>
  <si>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</si>
  <si>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</si>
  <si>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</si>
  <si>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</si>
  <si>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</si>
  <si>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</si>
  <si>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</si>
  <si>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</si>
  <si>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</si>
  <si>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</si>
  <si>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</si>
  <si>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</si>
  <si>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</si>
  <si>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</si>
  <si>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</si>
  <si>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</si>
  <si>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</si>
  <si>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</si>
  <si>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</si>
  <si>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</si>
  <si>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</si>
  <si>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</si>
  <si>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</si>
  <si>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</si>
  <si>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</si>
  <si>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</si>
  <si>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</si>
  <si>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</si>
  <si>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</si>
  <si>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</si>
  <si>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</si>
  <si>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</si>
  <si>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</si>
  <si>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</si>
  <si>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</si>
  <si>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</si>
  <si>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</si>
  <si>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</si>
  <si>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</si>
  <si>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</si>
  <si>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</si>
  <si>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</si>
  <si>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</si>
  <si>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</si>
  <si>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</si>
  <si>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</si>
  <si>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</si>
  <si>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</si>
  <si>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</si>
  <si>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</si>
  <si>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</si>
  <si>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</si>
  <si>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</si>
  <si>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</si>
  <si>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</si>
  <si>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</si>
  <si>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</si>
  <si>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</si>
  <si>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</si>
  <si>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</si>
  <si>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</si>
  <si>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</si>
  <si>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</si>
  <si>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</si>
  <si>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</si>
  <si>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</si>
  <si>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</si>
  <si>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</si>
  <si>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</si>
  <si>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</si>
  <si>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</si>
  <si>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</si>
  <si>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</si>
  <si>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</si>
  <si>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</si>
  <si>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</si>
  <si>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</si>
  <si>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</si>
  <si>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</si>
  <si>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</si>
  <si>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</si>
  <si>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</si>
  <si>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</si>
  <si>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</si>
  <si>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</si>
  <si>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</si>
  <si>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</si>
  <si>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</si>
  <si>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</si>
  <si>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</si>
  <si>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</si>
  <si>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</si>
  <si>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</si>
  <si>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</si>
  <si>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</si>
  <si>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</si>
  <si>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</si>
  <si>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</si>
  <si>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</si>
  <si>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</si>
  <si>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</si>
  <si>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</si>
  <si>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</si>
  <si>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</si>
  <si>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</si>
  <si>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</si>
  <si>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</si>
  <si>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</si>
  <si>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</si>
  <si>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</si>
  <si>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</si>
  <si>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</si>
  <si>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</si>
  <si>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</si>
  <si>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</si>
  <si>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</si>
  <si>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</si>
  <si>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</si>
  <si>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</si>
  <si>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</si>
  <si>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</si>
  <si>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</si>
  <si>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</si>
  <si>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</si>
  <si>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</si>
  <si>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</si>
  <si>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</si>
  <si>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</si>
  <si>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</si>
  <si>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</si>
  <si>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</si>
  <si>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</si>
  <si>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</si>
  <si>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</si>
  <si>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</si>
  <si>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</si>
  <si>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</si>
  <si>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</si>
  <si>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</si>
  <si>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</si>
  <si>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</si>
  <si>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</si>
  <si>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</si>
  <si>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</si>
  <si>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</si>
  <si>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</si>
  <si>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</si>
  <si>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</si>
  <si>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</si>
  <si>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</si>
  <si>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</si>
  <si>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</si>
  <si>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</si>
  <si>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</si>
  <si>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</si>
  <si>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</si>
  <si>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</si>
  <si>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</si>
  <si>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</si>
  <si>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</si>
  <si>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</si>
  <si>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</si>
  <si>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</si>
  <si>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</si>
  <si>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</si>
  <si>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</si>
  <si>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</si>
  <si>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</si>
  <si>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</si>
  <si>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</si>
  <si>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</si>
  <si>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</si>
  <si>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</si>
  <si>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</si>
  <si>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</si>
  <si>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</si>
  <si>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</si>
  <si>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</si>
  <si>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</si>
  <si>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</si>
  <si>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</si>
  <si>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</si>
  <si>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</si>
  <si>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</si>
  <si>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</si>
  <si>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</si>
  <si>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</si>
  <si>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</si>
  <si>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</si>
  <si>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</si>
  <si>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</si>
  <si>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</si>
  <si>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</si>
  <si>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</si>
  <si>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</si>
  <si>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</si>
  <si>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</si>
  <si>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</si>
  <si>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</si>
  <si>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</si>
  <si>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</si>
  <si>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</si>
  <si>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</si>
  <si>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</si>
  <si>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</si>
  <si>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</si>
  <si>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</si>
  <si>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</si>
  <si>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</si>
  <si>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</si>
  <si>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</si>
  <si>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</si>
  <si>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</si>
  <si>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</si>
  <si>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</si>
  <si>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</si>
  <si>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</si>
  <si>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</si>
  <si>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</si>
  <si>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</si>
  <si>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</si>
  <si>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</si>
  <si>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</si>
  <si>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</si>
  <si>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</si>
  <si>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</si>
  <si>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</si>
  <si>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</si>
  <si>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</si>
  <si>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</si>
  <si>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</si>
  <si>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</si>
  <si>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</si>
  <si>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</si>
  <si>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</si>
  <si>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</si>
  <si>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</si>
  <si>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</si>
  <si>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</si>
  <si>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</si>
  <si>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</si>
  <si>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</si>
  <si>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</si>
  <si>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</si>
  <si>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</si>
  <si>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</si>
  <si>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</si>
  <si>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</si>
  <si>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</si>
  <si>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</si>
  <si>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</si>
  <si>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</si>
  <si>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</si>
  <si>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</si>
  <si>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</si>
  <si>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</si>
  <si>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</si>
  <si>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</si>
  <si>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</si>
  <si>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</si>
  <si>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</si>
  <si>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</si>
  <si>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</si>
  <si>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</si>
  <si>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</si>
  <si>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</si>
  <si>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</si>
  <si>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</si>
  <si>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</si>
  <si>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</si>
  <si>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</si>
  <si>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</si>
  <si>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</si>
  <si>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</si>
  <si>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</si>
  <si>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</si>
  <si>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</si>
  <si>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</si>
  <si>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</si>
  <si>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</si>
  <si>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</si>
  <si>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</si>
  <si>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</si>
  <si>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</si>
  <si>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</si>
  <si>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</si>
  <si>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</si>
  <si>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</si>
  <si>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</si>
  <si>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</si>
  <si>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</si>
  <si>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</si>
  <si>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</si>
  <si>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</si>
  <si>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</si>
  <si>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</si>
  <si>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</si>
  <si>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</si>
  <si>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</si>
  <si>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</si>
  <si>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</si>
  <si>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</si>
  <si>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</si>
  <si>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</si>
  <si>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</si>
  <si>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</si>
  <si>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</si>
  <si>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</si>
  <si>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</si>
  <si>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</si>
  <si>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</si>
  <si>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</si>
  <si>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</si>
  <si>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</si>
  <si>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</si>
  <si>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</si>
  <si>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</si>
  <si>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</si>
  <si>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</si>
  <si>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</si>
  <si>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</si>
  <si>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</si>
  <si>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</si>
  <si>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</si>
  <si>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</si>
  <si>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</si>
  <si>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</si>
  <si>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</si>
  <si>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</si>
  <si>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</si>
  <si>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</si>
  <si>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</si>
  <si>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</si>
  <si>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</si>
  <si>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</si>
  <si>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</si>
  <si>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</si>
  <si>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</si>
  <si>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</si>
  <si>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</si>
  <si>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</si>
  <si>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</si>
  <si>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</si>
  <si>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</si>
  <si>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</si>
  <si>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</si>
  <si>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</si>
  <si>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</si>
  <si>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</si>
  <si>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</si>
  <si>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</si>
  <si>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</si>
  <si>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</si>
  <si>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</si>
  <si>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</si>
  <si>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</si>
  <si>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</si>
  <si>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</si>
  <si>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</si>
  <si>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</si>
  <si>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</si>
  <si>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</si>
  <si>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</si>
  <si>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</si>
  <si>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</si>
  <si>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</si>
  <si>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</si>
  <si>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</si>
  <si>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</si>
  <si>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</si>
  <si>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</si>
  <si>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</si>
  <si>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</si>
  <si>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</si>
  <si>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</si>
  <si>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</si>
  <si>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</si>
  <si>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</si>
  <si>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</si>
  <si>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</si>
  <si>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</si>
  <si>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</si>
  <si>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</si>
  <si>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</si>
  <si>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</si>
  <si>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</si>
  <si>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</si>
  <si>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</si>
  <si>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</si>
  <si>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</si>
  <si>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</si>
  <si>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</si>
  <si>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</si>
  <si>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</si>
  <si>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</si>
  <si>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</si>
  <si>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</si>
  <si>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</si>
  <si>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</si>
  <si>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</si>
  <si>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</si>
  <si>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</si>
  <si>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</si>
  <si>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</si>
  <si>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</si>
  <si>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</si>
  <si>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</si>
  <si>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</si>
  <si>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</si>
  <si>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</si>
  <si>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</si>
  <si>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</si>
  <si>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</si>
  <si>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</si>
  <si>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</si>
  <si>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</si>
  <si>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</si>
  <si>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</si>
  <si>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</si>
  <si>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</si>
  <si>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</si>
  <si>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</si>
  <si>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</si>
  <si>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</si>
  <si>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</si>
  <si>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</si>
  <si>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</si>
  <si>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</si>
  <si>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</si>
  <si>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</si>
  <si>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</si>
  <si>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</si>
  <si>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</si>
  <si>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</si>
  <si>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</si>
  <si>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</si>
  <si>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</si>
  <si>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</si>
  <si>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</si>
  <si>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</si>
  <si>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</si>
  <si>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</si>
  <si>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</si>
  <si>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</si>
  <si>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</si>
  <si>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</si>
  <si>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</si>
  <si>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</si>
  <si>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</si>
  <si>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</si>
  <si>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</si>
  <si>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</si>
  <si>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</si>
  <si>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</si>
  <si>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</si>
  <si>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</si>
  <si>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</si>
  <si>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</si>
  <si>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</si>
  <si>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</si>
  <si>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</si>
  <si>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</si>
  <si>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</si>
  <si>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</si>
  <si>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</si>
  <si>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</si>
  <si>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</si>
  <si>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</si>
  <si>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</si>
  <si>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</si>
  <si>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</si>
  <si>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</si>
  <si>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</si>
  <si>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</si>
  <si>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</si>
  <si>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</si>
  <si>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</si>
  <si>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</si>
  <si>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</si>
  <si>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</si>
  <si>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</si>
  <si>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</si>
  <si>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</si>
  <si>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</si>
  <si>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</si>
  <si>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</si>
  <si>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</si>
  <si>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</si>
  <si>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</si>
  <si>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</si>
  <si>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</si>
  <si>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</si>
  <si>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</si>
  <si>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</si>
  <si>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</si>
  <si>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</si>
  <si>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</si>
  <si>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</si>
  <si>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</si>
  <si>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</si>
  <si>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</si>
  <si>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</si>
  <si>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</si>
  <si>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</si>
  <si>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</si>
  <si>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</si>
  <si>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</si>
  <si>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</si>
  <si>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</si>
  <si>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</si>
  <si>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</si>
  <si>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</si>
  <si>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</si>
  <si>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</si>
  <si>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</si>
  <si>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</si>
  <si>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</si>
  <si>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</si>
  <si>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</si>
  <si>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</si>
  <si>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</si>
  <si>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</si>
  <si>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</si>
  <si>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</si>
  <si>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</si>
  <si>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</si>
  <si>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</si>
  <si>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</si>
  <si>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</si>
  <si>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</si>
  <si>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</si>
  <si>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</si>
  <si>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</si>
  <si>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</si>
  <si>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</si>
  <si>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</si>
  <si>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</si>
  <si>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</si>
  <si>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</si>
  <si>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</si>
  <si>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</si>
  <si>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</si>
  <si>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</si>
  <si>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</si>
  <si>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</si>
  <si>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</si>
  <si>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</si>
  <si>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</si>
  <si>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</si>
  <si>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</si>
  <si>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</si>
  <si>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</si>
  <si>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</si>
  <si>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</si>
  <si>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</si>
  <si>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</si>
  <si>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</si>
  <si>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</si>
  <si>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</si>
  <si>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</si>
  <si>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</si>
  <si>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</si>
  <si>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</si>
  <si>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</si>
  <si>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</si>
  <si>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</si>
  <si>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</si>
  <si>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</si>
  <si>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</si>
  <si>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</si>
  <si>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</si>
  <si>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</si>
  <si>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</si>
  <si>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</si>
  <si>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</si>
  <si>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</si>
  <si>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</si>
  <si>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</si>
  <si>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</si>
  <si>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</si>
  <si>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</si>
  <si>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</si>
  <si>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</si>
  <si>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</si>
  <si>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</si>
  <si>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</si>
  <si>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</si>
  <si>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</si>
  <si>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</si>
  <si>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</si>
  <si>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</si>
  <si>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</si>
  <si>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</si>
  <si>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</si>
  <si>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</si>
  <si>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</si>
  <si>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</si>
  <si>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</si>
  <si>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</si>
  <si>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</si>
  <si>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</si>
  <si>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</si>
  <si>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</si>
  <si>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</si>
  <si>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</si>
  <si>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</si>
  <si>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</si>
  <si>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</si>
  <si>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</si>
  <si>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</si>
  <si>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</si>
  <si>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</si>
  <si>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</si>
  <si>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</si>
  <si>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</si>
  <si>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</si>
  <si>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</si>
  <si>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</si>
  <si>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</si>
  <si>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</si>
  <si>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</si>
  <si>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</si>
  <si>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</si>
  <si>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</si>
  <si>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</si>
  <si>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</si>
  <si>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</si>
  <si>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</si>
  <si>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</si>
  <si>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</si>
  <si>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</si>
  <si>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</si>
  <si>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</si>
  <si>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</si>
  <si>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</si>
  <si>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</si>
  <si>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</si>
  <si>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</si>
  <si>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</si>
  <si>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</si>
  <si>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</si>
  <si>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</si>
  <si>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</si>
  <si>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</si>
  <si>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</si>
  <si>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</si>
  <si>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</si>
  <si>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</si>
  <si>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</si>
  <si>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</si>
  <si>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</si>
  <si>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</si>
  <si>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</si>
  <si>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</si>
  <si>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</si>
  <si>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</si>
  <si>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</si>
  <si>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</si>
  <si>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</si>
  <si>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</si>
  <si>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</si>
  <si>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</si>
  <si>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</si>
  <si>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</si>
  <si>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</si>
  <si>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</si>
  <si>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</si>
  <si>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</si>
  <si>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</si>
  <si>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</si>
  <si>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</si>
  <si>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</si>
  <si>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</si>
  <si>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</si>
  <si>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</si>
  <si>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</si>
  <si>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</si>
  <si>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</si>
  <si>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</si>
  <si>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</si>
  <si>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</si>
  <si>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</si>
  <si>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</si>
  <si>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</si>
  <si>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</si>
  <si>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</si>
  <si>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</si>
  <si>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</si>
  <si>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</si>
  <si>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</si>
  <si>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</si>
  <si>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</si>
  <si>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</si>
  <si>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</si>
  <si>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</si>
  <si>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</si>
  <si>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</si>
  <si>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</si>
  <si>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</si>
  <si>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</si>
  <si>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</si>
  <si>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</si>
  <si>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</si>
  <si>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</si>
  <si>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</si>
  <si>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</si>
  <si>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</si>
  <si>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</si>
  <si>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</si>
  <si>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</si>
  <si>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</si>
  <si>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</si>
  <si>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</si>
  <si>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</si>
  <si>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</si>
  <si>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</si>
  <si>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</si>
  <si>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</si>
  <si>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</si>
  <si>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</si>
  <si>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</si>
  <si>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</si>
  <si>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</si>
  <si>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</si>
  <si>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</si>
  <si>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</si>
  <si>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</si>
  <si>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</si>
  <si>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</si>
  <si>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</si>
  <si>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</si>
  <si>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</si>
  <si>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</si>
  <si>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</si>
  <si>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</si>
  <si>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</si>
  <si>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</si>
  <si>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</si>
  <si>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</si>
  <si>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</si>
  <si>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</si>
  <si>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</si>
  <si>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</si>
  <si>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</si>
  <si>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</si>
  <si>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</si>
  <si>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</si>
  <si>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</si>
  <si>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</si>
  <si>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</si>
  <si>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</si>
  <si>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</si>
  <si>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</si>
  <si>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</si>
  <si>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</si>
  <si>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</si>
  <si>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</si>
  <si>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</si>
  <si>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</si>
  <si>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</si>
  <si>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</si>
  <si>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</si>
  <si>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</si>
  <si>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</si>
  <si>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</si>
  <si>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</si>
  <si>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</si>
  <si>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</si>
  <si>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</si>
  <si>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</si>
  <si>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</si>
  <si>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</si>
  <si>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</si>
  <si>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</si>
  <si>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</si>
  <si>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</si>
  <si>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</si>
  <si>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</si>
  <si>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</si>
  <si>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</si>
  <si>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</si>
  <si>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</si>
  <si>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</si>
  <si>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</si>
  <si>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</si>
  <si>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</si>
  <si>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</si>
  <si>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</si>
  <si>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</si>
  <si>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</si>
  <si>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</si>
  <si>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</si>
  <si>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</si>
  <si>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</si>
  <si>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</si>
  <si>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</si>
  <si>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</si>
  <si>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</si>
  <si>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</si>
  <si>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</si>
  <si>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</si>
  <si>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</si>
  <si>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</si>
  <si>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</si>
  <si>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</si>
  <si>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</si>
  <si>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</si>
  <si>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</si>
  <si>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</si>
  <si>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</si>
  <si>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</si>
  <si>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</si>
  <si>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</si>
  <si>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</si>
  <si>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</si>
  <si>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</si>
  <si>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</si>
  <si>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</si>
  <si>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</si>
  <si>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</si>
  <si>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</si>
  <si>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</si>
  <si>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</si>
  <si>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</si>
  <si>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</si>
  <si>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</si>
  <si>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</si>
  <si>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</si>
  <si>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</si>
  <si>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</si>
  <si>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</si>
  <si>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</si>
  <si>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</si>
  <si>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</si>
  <si>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</si>
  <si>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</si>
  <si>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</si>
  <si>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</si>
  <si>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</si>
  <si>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</si>
  <si>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</si>
  <si>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</si>
  <si>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</si>
  <si>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</si>
  <si>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</si>
  <si>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</si>
  <si>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</si>
  <si>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</si>
  <si>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</si>
  <si>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</si>
  <si>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</si>
  <si>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</si>
  <si>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</si>
  <si>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</si>
  <si>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</si>
  <si>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</si>
  <si>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</si>
  <si>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</si>
  <si>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</si>
  <si>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</si>
  <si>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</si>
  <si>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</si>
  <si>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</si>
  <si>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</si>
  <si>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</si>
  <si>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</si>
  <si>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</si>
  <si>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</si>
  <si>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</si>
  <si>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</si>
  <si>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</si>
  <si>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</si>
  <si>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</si>
  <si>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</si>
  <si>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</si>
  <si>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</si>
  <si>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</si>
  <si>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</si>
  <si>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</si>
  <si>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</si>
  <si>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</si>
  <si>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</si>
  <si>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</si>
  <si>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</si>
  <si>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</si>
  <si>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</si>
  <si>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</si>
  <si>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</si>
  <si>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</si>
  <si>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</si>
  <si>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</si>
  <si>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</si>
  <si>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</si>
  <si>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</si>
  <si>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</si>
  <si>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</si>
  <si>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</si>
  <si>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</si>
  <si>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</si>
  <si>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</si>
  <si>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</si>
  <si>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</si>
  <si>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</si>
  <si>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</si>
  <si>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</si>
  <si>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</si>
  <si>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</si>
  <si>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</si>
  <si>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</si>
  <si>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</si>
  <si>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</si>
  <si>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</si>
  <si>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</si>
  <si>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</si>
  <si>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</si>
  <si>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</si>
  <si>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</si>
  <si>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</si>
  <si>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</si>
  <si>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</si>
  <si>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</si>
  <si>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</si>
  <si>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</si>
  <si>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</si>
  <si>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</si>
  <si>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</si>
  <si>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</si>
  <si>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</si>
  <si>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</si>
  <si>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</si>
  <si>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</si>
  <si>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</si>
  <si>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</si>
  <si>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</si>
  <si>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</si>
  <si>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</si>
  <si>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</si>
  <si>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</si>
  <si>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</si>
  <si>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</si>
  <si>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</si>
  <si>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</si>
  <si>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</si>
  <si>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</si>
  <si>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</si>
  <si>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</si>
  <si>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</si>
  <si>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</si>
  <si>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</si>
  <si>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</si>
  <si>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</si>
  <si>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</si>
  <si>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</si>
  <si>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</si>
  <si>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</si>
  <si>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</si>
  <si>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</si>
  <si>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</si>
  <si>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</si>
  <si>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</si>
  <si>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</si>
  <si>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</si>
  <si>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</si>
  <si>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</si>
  <si>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</si>
  <si>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</si>
  <si>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</si>
  <si>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</si>
  <si>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</si>
  <si>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</si>
  <si>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</si>
  <si>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</si>
  <si>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</si>
  <si>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</si>
  <si>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</si>
  <si>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</si>
  <si>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</si>
  <si>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</si>
  <si>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</si>
  <si>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</si>
  <si>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</si>
  <si>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</si>
  <si>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</si>
  <si>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</si>
  <si>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</si>
  <si>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</si>
  <si>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</si>
  <si>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</si>
  <si>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</si>
  <si>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</si>
  <si>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</si>
  <si>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</si>
  <si>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</si>
  <si>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</si>
  <si>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</si>
  <si>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</si>
  <si>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</si>
  <si>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</si>
  <si>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</si>
  <si>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</si>
  <si>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</si>
  <si>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</si>
  <si>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</si>
  <si>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</si>
  <si>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</si>
  <si>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</si>
  <si>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</si>
  <si>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</si>
  <si>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</si>
  <si>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</si>
  <si>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</si>
  <si>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</si>
  <si>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</si>
  <si>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</si>
  <si>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</si>
  <si>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</si>
  <si>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</si>
  <si>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</si>
  <si>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</si>
  <si>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</si>
  <si>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</si>
  <si>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</si>
  <si>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</si>
  <si>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</si>
  <si>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</si>
  <si>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</si>
  <si>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</si>
  <si>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</si>
  <si>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</si>
  <si>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</si>
  <si>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</si>
  <si>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</si>
  <si>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</si>
  <si>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</si>
  <si>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</si>
  <si>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</si>
  <si>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</si>
  <si>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</si>
  <si>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</si>
  <si>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</si>
  <si>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</si>
  <si>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</si>
  <si>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</si>
  <si>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</si>
  <si>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</si>
  <si>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</si>
  <si>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</si>
  <si>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</si>
  <si>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</si>
  <si>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</si>
  <si>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</si>
  <si>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</si>
  <si>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</si>
  <si>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</si>
  <si>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</si>
  <si>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</si>
  <si>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</si>
  <si>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</si>
  <si>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</si>
  <si>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</si>
  <si>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</si>
  <si>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</si>
  <si>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</si>
  <si>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</si>
  <si>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</si>
  <si>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</si>
  <si>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</si>
  <si>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</si>
  <si>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</si>
  <si>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</si>
  <si>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</si>
  <si>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</si>
  <si>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</si>
  <si>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</si>
  <si>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</si>
  <si>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</si>
  <si>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</si>
  <si>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</si>
  <si>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</si>
  <si>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</si>
  <si>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</si>
  <si>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</si>
  <si>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</si>
  <si>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</si>
  <si>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</si>
  <si>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</si>
  <si>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</si>
  <si>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</si>
  <si>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</si>
  <si>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</si>
  <si>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</si>
  <si>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</si>
  <si>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</si>
  <si>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</si>
  <si>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</si>
  <si>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</si>
  <si>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</si>
  <si>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</si>
  <si>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</si>
  <si>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</si>
  <si>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</si>
  <si>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</si>
  <si>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</si>
  <si>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</si>
  <si>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</si>
  <si>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</si>
  <si>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</si>
  <si>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</si>
  <si>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</si>
  <si>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</si>
  <si>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</si>
  <si>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</si>
  <si>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</si>
  <si>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</si>
  <si>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</si>
  <si>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</si>
  <si>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</si>
  <si>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</si>
  <si>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</si>
  <si>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</si>
  <si>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</si>
  <si>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</si>
  <si>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</si>
  <si>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</si>
  <si>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</si>
  <si>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</si>
  <si>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</si>
  <si>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</si>
  <si>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</si>
  <si>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</si>
  <si>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</si>
  <si>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</si>
  <si>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</si>
  <si>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</si>
  <si>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</si>
  <si>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</si>
  <si>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</si>
  <si>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</si>
  <si>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</si>
  <si>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</si>
  <si>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</si>
  <si>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</si>
  <si>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</si>
  <si>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</si>
  <si>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</si>
  <si>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</si>
  <si>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</si>
  <si>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</si>
  <si>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</si>
  <si>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</si>
  <si>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</si>
  <si>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</si>
  <si>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</si>
  <si>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</si>
  <si>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</si>
  <si>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</si>
  <si>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</si>
  <si>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</si>
  <si>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</si>
  <si>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</si>
  <si>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</si>
  <si>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</si>
  <si>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</si>
  <si>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</si>
  <si>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</si>
  <si>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</si>
  <si>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</si>
  <si>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</si>
  <si>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</si>
  <si>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</si>
  <si>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</si>
  <si>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</si>
  <si>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</si>
  <si>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</si>
  <si>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</si>
  <si>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</si>
  <si>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</si>
  <si>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</si>
  <si>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</si>
  <si>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</si>
  <si>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</si>
  <si>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</si>
  <si>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</si>
  <si>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</si>
  <si>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</si>
  <si>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</si>
  <si>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</si>
  <si>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</si>
  <si>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</si>
  <si>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</si>
  <si>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</si>
  <si>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</si>
  <si>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</si>
  <si>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</si>
  <si>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</si>
  <si>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</si>
  <si>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</si>
  <si>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</si>
  <si>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</si>
  <si>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</si>
  <si>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</si>
  <si>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</si>
  <si>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</si>
  <si>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</si>
  <si>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</si>
  <si>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</si>
  <si>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</si>
  <si>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</si>
  <si>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</si>
  <si>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</si>
  <si>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</si>
  <si>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</si>
  <si>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</si>
  <si>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</si>
  <si>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</si>
  <si>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</si>
  <si>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</si>
  <si>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</si>
  <si>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</si>
  <si>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</si>
  <si>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</si>
  <si>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</si>
  <si>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</si>
  <si>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</si>
  <si>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</si>
  <si>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</si>
  <si>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</si>
  <si>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</si>
  <si>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</si>
  <si>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</si>
  <si>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</si>
  <si>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</si>
  <si>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</si>
  <si>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</si>
  <si>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</si>
  <si>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</si>
  <si>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</si>
  <si>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</si>
  <si>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</si>
  <si>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</si>
  <si>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</si>
  <si>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</si>
  <si>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</si>
  <si>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</si>
  <si>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</si>
  <si>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</si>
  <si>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</si>
  <si>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</si>
  <si>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</si>
  <si>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</si>
  <si>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</si>
  <si>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</si>
  <si>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</si>
  <si>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</si>
  <si>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</si>
  <si>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</si>
  <si>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</si>
  <si>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</si>
  <si>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</si>
  <si>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</si>
  <si>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</si>
  <si>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</si>
  <si>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</si>
  <si>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</si>
  <si>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</si>
  <si>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</si>
  <si>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</si>
  <si>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</si>
  <si>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</si>
  <si>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</si>
  <si>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</si>
  <si>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</si>
  <si>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</si>
  <si>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</si>
  <si>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</si>
  <si>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</si>
  <si>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</si>
  <si>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</si>
  <si>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</si>
  <si>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</si>
  <si>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</si>
  <si>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</si>
  <si>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</si>
  <si>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</si>
  <si>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</si>
  <si>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</si>
  <si>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</si>
  <si>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</si>
  <si>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</si>
  <si>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</si>
  <si>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</si>
  <si>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</si>
  <si>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</si>
  <si>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</si>
  <si>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</si>
  <si>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</si>
  <si>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</si>
  <si>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</si>
  <si>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</si>
  <si>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</si>
  <si>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</si>
  <si>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</si>
  <si>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</si>
  <si>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</si>
  <si>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</si>
  <si>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</si>
  <si>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</si>
  <si>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</si>
  <si>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</si>
  <si>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</si>
  <si>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</si>
  <si>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</si>
  <si>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</si>
  <si>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</si>
  <si>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</si>
  <si>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</si>
  <si>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</si>
  <si>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</si>
  <si>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</si>
  <si>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</si>
  <si>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</si>
  <si>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</si>
  <si>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</si>
  <si>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</si>
  <si>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</si>
  <si>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</si>
  <si>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</si>
  <si>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</si>
  <si>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</si>
  <si>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</si>
  <si>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</si>
  <si>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</si>
  <si>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</si>
  <si>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</si>
  <si>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</si>
  <si>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</si>
  <si>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</si>
  <si>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</si>
  <si>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</si>
  <si>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</si>
  <si>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</si>
  <si>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</si>
  <si>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</si>
  <si>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</si>
  <si>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</si>
  <si>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</si>
  <si>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</si>
  <si>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</si>
  <si>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</si>
  <si>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</si>
  <si>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</si>
  <si>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</si>
  <si>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</si>
  <si>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</si>
  <si>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</si>
  <si>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</si>
  <si>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</si>
  <si>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</si>
  <si>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</si>
  <si>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</si>
  <si>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</si>
  <si>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</si>
  <si>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</si>
  <si>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</si>
  <si>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</si>
  <si>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</si>
  <si>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</si>
  <si>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</si>
  <si>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</si>
  <si>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</si>
  <si>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</si>
  <si>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</si>
  <si>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</si>
  <si>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</si>
  <si>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</si>
  <si>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</si>
  <si>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</si>
  <si>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</si>
  <si>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</si>
  <si>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</si>
  <si>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</si>
  <si>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</si>
  <si>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</si>
  <si>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</si>
  <si>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</si>
  <si>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</si>
  <si>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</si>
  <si>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</si>
  <si>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</si>
  <si>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</si>
  <si>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</si>
  <si>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</si>
  <si>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</si>
  <si>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</si>
  <si>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</si>
  <si>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</si>
  <si>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</si>
  <si>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</si>
  <si>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</si>
  <si>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</si>
  <si>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</si>
  <si>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</si>
  <si>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</si>
  <si>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</si>
  <si>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</si>
  <si>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</si>
  <si>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</si>
  <si>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</si>
  <si>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</si>
  <si>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</si>
  <si>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</si>
  <si>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</si>
  <si>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</si>
  <si>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</si>
  <si>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</si>
  <si>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</si>
  <si>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</si>
  <si>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</si>
  <si>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</si>
  <si>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</si>
  <si>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</si>
  <si>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</si>
  <si>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</si>
  <si>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</si>
  <si>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</si>
  <si>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</si>
  <si>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</si>
  <si>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</si>
  <si>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</si>
  <si>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</si>
  <si>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</si>
  <si>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</si>
  <si>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</si>
  <si>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</si>
  <si>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</si>
  <si>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</si>
  <si>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</si>
  <si>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</si>
  <si>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</si>
  <si>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</si>
  <si>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</si>
  <si>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</si>
  <si>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</si>
  <si>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</si>
  <si>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</si>
  <si>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</si>
  <si>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</si>
  <si>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</si>
  <si>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</si>
  <si>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</si>
  <si>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</si>
  <si>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</si>
  <si>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</si>
  <si>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</si>
  <si>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</si>
  <si>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</si>
  <si>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</si>
  <si>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</si>
  <si>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</si>
  <si>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</si>
  <si>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</si>
  <si>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</si>
  <si>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</si>
  <si>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</si>
  <si>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</si>
  <si>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</si>
  <si>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</si>
  <si>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</si>
  <si>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</si>
  <si>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</si>
  <si>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</si>
  <si>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</si>
  <si>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</si>
  <si>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</si>
  <si>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</si>
  <si>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</si>
  <si>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</si>
  <si>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</si>
  <si>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</si>
  <si>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</si>
  <si>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</si>
  <si>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</si>
  <si>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</si>
  <si>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</si>
  <si>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</si>
  <si>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</si>
  <si>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</si>
  <si>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</si>
  <si>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</si>
  <si>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</si>
  <si>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</si>
  <si>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</si>
  <si>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</si>
  <si>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</si>
  <si>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</si>
  <si>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</si>
  <si>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</si>
  <si>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</si>
  <si>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</si>
  <si>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</si>
  <si>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</si>
  <si>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</si>
  <si>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</si>
  <si>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</si>
  <si>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</si>
  <si>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</si>
  <si>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</si>
  <si>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</si>
  <si>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</si>
  <si>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</si>
  <si>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</si>
  <si>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</si>
  <si>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</si>
  <si>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</si>
  <si>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</si>
  <si>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</si>
  <si>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</si>
  <si>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</si>
  <si>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</si>
  <si>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</si>
  <si>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</si>
  <si>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</si>
  <si>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</si>
  <si>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</si>
  <si>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</si>
  <si>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</si>
  <si>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</si>
  <si>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</si>
  <si>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</si>
  <si>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</si>
  <si>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</si>
  <si>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</si>
  <si>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</si>
  <si>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</si>
  <si>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</si>
  <si>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</si>
  <si>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</si>
  <si>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</si>
  <si>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</si>
  <si>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</si>
  <si>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</si>
  <si>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</si>
  <si>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</si>
  <si>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</si>
  <si>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</si>
  <si>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</si>
  <si>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</si>
  <si>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</si>
  <si>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</si>
  <si>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</si>
  <si>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</si>
  <si>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</si>
  <si>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</si>
  <si>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</si>
  <si>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</si>
  <si>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</si>
  <si>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</si>
  <si>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</si>
  <si>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</si>
  <si>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</si>
  <si>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</si>
  <si>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</si>
  <si>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</si>
  <si>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</si>
  <si>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</si>
  <si>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</si>
  <si>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</si>
  <si>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</si>
  <si>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</si>
  <si>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</si>
  <si>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</si>
  <si>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</si>
  <si>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</si>
  <si>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</si>
  <si>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</si>
  <si>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</si>
  <si>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</si>
  <si>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</si>
  <si>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</si>
  <si>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</si>
  <si>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</si>
  <si>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</si>
  <si>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</si>
  <si>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</si>
  <si>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</si>
  <si>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</si>
  <si>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</si>
  <si>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</si>
  <si>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</si>
  <si>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</si>
  <si>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</si>
  <si>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</si>
  <si>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</si>
  <si>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</si>
  <si>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</si>
  <si>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</si>
  <si>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</si>
  <si>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</si>
  <si>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</si>
  <si>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</si>
  <si>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</si>
  <si>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</si>
  <si>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</si>
  <si>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</si>
  <si>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</si>
  <si>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</si>
  <si>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</si>
  <si>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</si>
  <si>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</si>
  <si>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</si>
  <si>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</si>
  <si>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</si>
  <si>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</si>
  <si>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</si>
  <si>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</si>
  <si>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</si>
  <si>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</si>
  <si>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</si>
  <si>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</si>
  <si>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</si>
  <si>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</si>
  <si>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</si>
  <si>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</si>
  <si>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</si>
  <si>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</si>
  <si>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</si>
  <si>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</si>
  <si>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</si>
  <si>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</si>
  <si>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</si>
  <si>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</si>
  <si>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</si>
  <si>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</si>
  <si>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</si>
  <si>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</si>
  <si>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</si>
  <si>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</si>
  <si>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</si>
  <si>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</si>
  <si>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</si>
  <si>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</si>
  <si>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</si>
  <si>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</si>
  <si>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</si>
  <si>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</si>
  <si>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</si>
  <si>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</si>
  <si>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</si>
  <si>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</si>
  <si>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</si>
  <si>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</si>
  <si>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</si>
  <si>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</si>
  <si>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</si>
  <si>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</si>
  <si>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</si>
  <si>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</si>
  <si>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</si>
  <si>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</si>
  <si>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</si>
  <si>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</si>
  <si>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</si>
  <si>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</si>
  <si>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</si>
  <si>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</si>
  <si>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</si>
  <si>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</si>
  <si>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</si>
  <si>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</si>
  <si>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</si>
  <si>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</si>
  <si>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</si>
  <si>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</si>
  <si>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</si>
  <si>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</si>
  <si>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</si>
  <si>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</si>
  <si>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</si>
  <si>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</si>
  <si>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</si>
  <si>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</si>
  <si>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</si>
  <si>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</si>
  <si>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</si>
  <si>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</si>
  <si>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</si>
  <si>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</si>
  <si>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</si>
  <si>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</si>
  <si>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</si>
  <si>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</si>
  <si>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</si>
  <si>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</si>
  <si>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</si>
  <si>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</si>
  <si>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</si>
  <si>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</si>
  <si>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</si>
  <si>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</si>
  <si>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</si>
  <si>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</si>
  <si>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</si>
  <si>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</si>
  <si>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</si>
  <si>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</si>
  <si>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</si>
  <si>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</si>
  <si>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</si>
  <si>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</si>
  <si>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</si>
  <si>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</si>
  <si>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</si>
  <si>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</si>
  <si>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</si>
  <si>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</si>
  <si>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</si>
  <si>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</si>
  <si>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</si>
  <si>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</si>
  <si>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</si>
  <si>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</si>
  <si>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</si>
  <si>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</si>
  <si>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</si>
  <si>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</si>
  <si>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</si>
  <si>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</si>
  <si>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</si>
  <si>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</si>
  <si>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</si>
  <si>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</si>
  <si>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</si>
  <si>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</si>
  <si>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</si>
  <si>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</si>
  <si>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</si>
  <si>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</si>
  <si>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</si>
  <si>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</si>
  <si>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</si>
  <si>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</si>
  <si>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</si>
  <si>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</si>
  <si>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</si>
  <si>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</si>
  <si>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</si>
  <si>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</si>
  <si>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</si>
  <si>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</si>
  <si>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</si>
  <si>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</si>
  <si>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</si>
  <si>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</si>
  <si>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</si>
  <si>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</si>
  <si>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</si>
  <si>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</si>
  <si>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</si>
  <si>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</si>
  <si>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</si>
  <si>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</si>
  <si>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</si>
  <si>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</si>
  <si>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</si>
  <si>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</si>
  <si>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</si>
  <si>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</si>
  <si>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</si>
  <si>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</si>
  <si>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</si>
  <si>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</si>
  <si>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</si>
  <si>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</si>
  <si>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</si>
  <si>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</si>
  <si>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</si>
  <si>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</si>
  <si>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</si>
  <si>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</si>
  <si>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</si>
  <si>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</si>
  <si>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</si>
  <si>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</si>
  <si>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</si>
  <si>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</si>
  <si>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</si>
  <si>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</si>
  <si>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</si>
  <si>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</si>
  <si>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</si>
  <si>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</si>
  <si>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</si>
  <si>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</si>
  <si>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</si>
  <si>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</si>
  <si>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</si>
  <si>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</si>
  <si>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</si>
  <si>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</si>
  <si>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</si>
  <si>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</si>
  <si>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</si>
  <si>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</si>
  <si>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</si>
  <si>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</si>
  <si>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</si>
  <si>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</si>
  <si>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</si>
  <si>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</si>
  <si>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</si>
  <si>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</si>
  <si>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</si>
  <si>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</si>
  <si>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</si>
  <si>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</si>
  <si>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</si>
  <si>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</si>
  <si>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</si>
  <si>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</si>
  <si>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</si>
  <si>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</si>
  <si>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</si>
  <si>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</si>
  <si>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</si>
  <si>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</si>
  <si>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</si>
  <si>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</si>
  <si>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</si>
  <si>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</si>
  <si>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</si>
  <si>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</si>
  <si>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</si>
  <si>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</si>
  <si>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</si>
  <si>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</si>
  <si>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</si>
  <si>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</si>
  <si>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</si>
  <si>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</si>
  <si>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</si>
  <si>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</si>
  <si>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</si>
  <si>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</si>
  <si>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</si>
  <si>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</si>
  <si>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</si>
  <si>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</si>
  <si>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</si>
  <si>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</si>
  <si>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</si>
  <si>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</si>
  <si>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</si>
  <si>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</si>
  <si>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</si>
  <si>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</si>
  <si>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</si>
  <si>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</si>
  <si>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</si>
  <si>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</si>
  <si>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</si>
  <si>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</si>
  <si>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</si>
  <si>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</si>
  <si>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</si>
  <si>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</si>
  <si>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</si>
  <si>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</si>
  <si>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</si>
  <si>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</si>
  <si>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</si>
  <si>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</si>
  <si>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</si>
  <si>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</si>
  <si>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</si>
  <si>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</si>
  <si>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</si>
  <si>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</si>
  <si>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</si>
  <si>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</si>
  <si>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</si>
  <si>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</si>
  <si>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</si>
  <si>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</si>
  <si>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</si>
  <si>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</si>
  <si>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</si>
  <si>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</si>
  <si>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</si>
  <si>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</si>
  <si>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</si>
  <si>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</si>
  <si>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</si>
  <si>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</si>
  <si>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</si>
  <si>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</si>
  <si>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</si>
  <si>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</si>
  <si>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</si>
  <si>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</si>
  <si>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</si>
  <si>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</si>
  <si>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</si>
  <si>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</si>
  <si>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</si>
  <si>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</si>
  <si>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</si>
  <si>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</si>
  <si>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</si>
  <si>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</si>
  <si>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</si>
  <si>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</si>
  <si>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</si>
  <si>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</si>
  <si>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</si>
  <si>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</si>
  <si>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</si>
  <si>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</si>
  <si>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</si>
  <si>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</si>
  <si>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</si>
  <si>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</si>
  <si>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</si>
  <si>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</si>
  <si>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</si>
  <si>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</si>
  <si>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</si>
  <si>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</si>
  <si>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</si>
  <si>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</si>
  <si>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</si>
  <si>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</si>
  <si>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</si>
  <si>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</si>
  <si>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</si>
  <si>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</si>
  <si>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</si>
  <si>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</si>
  <si>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</si>
  <si>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</si>
  <si>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</si>
  <si>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</si>
  <si>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</si>
  <si>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</si>
  <si>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</si>
  <si>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</si>
  <si>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</si>
  <si>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</si>
  <si>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</si>
  <si>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</si>
  <si>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</si>
  <si>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</si>
  <si>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</si>
  <si>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</si>
  <si>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</si>
  <si>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</si>
  <si>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</si>
  <si>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</si>
  <si>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</si>
  <si>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</si>
  <si>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</si>
  <si>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</si>
  <si>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</si>
  <si>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</si>
  <si>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</si>
  <si>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</si>
  <si>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</si>
  <si>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</si>
  <si>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</si>
  <si>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</si>
  <si>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</si>
  <si>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</si>
  <si>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</si>
  <si>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</si>
  <si>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</si>
  <si>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</si>
  <si>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</si>
  <si>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</si>
  <si>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</si>
  <si>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</si>
  <si>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</si>
  <si>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</si>
  <si>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</si>
  <si>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</si>
  <si>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</si>
  <si>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</si>
  <si>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</si>
  <si>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</si>
  <si>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</si>
  <si>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</si>
  <si>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</si>
  <si>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</si>
  <si>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</si>
  <si>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</si>
  <si>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</si>
  <si>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</si>
  <si>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</si>
  <si>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</si>
  <si>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</si>
  <si>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</si>
  <si>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</si>
  <si>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</si>
  <si>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</si>
  <si>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</si>
  <si>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</si>
  <si>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</si>
  <si>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</si>
  <si>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</si>
  <si>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</si>
  <si>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</si>
  <si>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</si>
  <si>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</si>
  <si>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</si>
  <si>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</si>
  <si>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</si>
  <si>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</si>
  <si>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</si>
  <si>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</si>
  <si>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</si>
  <si>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</si>
  <si>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</si>
  <si>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</si>
  <si>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</si>
  <si>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</si>
  <si>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</si>
  <si>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</si>
  <si>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</si>
  <si>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</si>
  <si>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</si>
  <si>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</si>
  <si>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</si>
  <si>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</si>
  <si>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</si>
  <si>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</si>
  <si>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</si>
  <si>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</si>
  <si>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</si>
  <si>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</si>
  <si>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</si>
  <si>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</si>
  <si>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</si>
  <si>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</si>
  <si>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</si>
  <si>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</si>
  <si>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</si>
  <si>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</si>
  <si>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</si>
  <si>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</si>
  <si>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</si>
  <si>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</si>
  <si>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</si>
  <si>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</si>
  <si>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</si>
  <si>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</si>
  <si>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</si>
  <si>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</si>
  <si>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</si>
  <si>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</si>
  <si>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</si>
  <si>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</si>
  <si>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</si>
  <si>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</si>
  <si>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</si>
  <si>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</si>
  <si>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</si>
  <si>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</si>
  <si>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</si>
  <si>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</si>
  <si>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</si>
  <si>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</si>
  <si>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</si>
  <si>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</si>
  <si>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</si>
  <si>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</si>
  <si>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</si>
  <si>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</si>
  <si>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</si>
  <si>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</si>
  <si>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</si>
  <si>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</si>
  <si>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</si>
  <si>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</si>
  <si>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</si>
  <si>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</si>
  <si>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</si>
  <si>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</si>
  <si>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</si>
  <si>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</si>
  <si>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</si>
  <si>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</si>
  <si>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</si>
  <si>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</si>
  <si>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</si>
  <si>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</si>
  <si>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</si>
  <si>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</si>
  <si>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</si>
  <si>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</si>
  <si>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</si>
  <si>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</si>
  <si>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</si>
  <si>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</si>
  <si>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</si>
  <si>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</si>
  <si>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</si>
  <si>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</si>
  <si>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</si>
  <si>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</si>
  <si>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</si>
  <si>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</si>
  <si>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</si>
  <si>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</si>
  <si>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</si>
  <si>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</si>
  <si>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</si>
  <si>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</si>
  <si>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</si>
  <si>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</si>
  <si>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</si>
  <si>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</si>
  <si>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</si>
  <si>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</si>
  <si>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</si>
  <si>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</si>
  <si>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</si>
  <si>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</si>
  <si>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</si>
  <si>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</si>
  <si>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</si>
  <si>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</si>
  <si>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</si>
  <si>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</si>
  <si>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</si>
  <si>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</si>
  <si>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</si>
  <si>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</si>
  <si>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</si>
  <si>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</si>
  <si>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</si>
  <si>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</si>
  <si>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</si>
  <si>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</si>
  <si>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</si>
  <si>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</si>
  <si>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</si>
  <si>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</si>
  <si>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</si>
  <si>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</si>
  <si>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</si>
  <si>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</si>
  <si>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</si>
  <si>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</si>
  <si>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</si>
  <si>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</si>
  <si>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</si>
  <si>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</si>
  <si>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</si>
  <si>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</si>
  <si>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</si>
  <si>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</si>
  <si>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</si>
  <si>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</si>
  <si>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</si>
  <si>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</si>
  <si>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</si>
  <si>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</si>
  <si>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</si>
  <si>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</si>
  <si>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</si>
  <si>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</si>
  <si>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</si>
  <si>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</si>
  <si>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</si>
  <si>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</si>
  <si>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</si>
  <si>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</si>
  <si>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</si>
  <si>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</si>
  <si>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</si>
  <si>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</si>
  <si>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</si>
  <si>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</si>
  <si>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</si>
  <si>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</si>
  <si>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</si>
  <si>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</si>
  <si>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</si>
  <si>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</si>
  <si>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</si>
  <si>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</si>
  <si>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</si>
  <si>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</si>
  <si>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</si>
  <si>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</si>
  <si>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</si>
  <si>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</si>
  <si>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</si>
  <si>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</si>
  <si>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</si>
  <si>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</si>
  <si>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</si>
  <si>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</si>
  <si>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</si>
  <si>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</si>
  <si>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</si>
  <si>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</si>
  <si>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</si>
  <si>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</si>
  <si>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</si>
  <si>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</si>
  <si>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</si>
  <si>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</si>
  <si>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</si>
  <si>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</si>
  <si>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</si>
  <si>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</si>
  <si>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</si>
  <si>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</si>
  <si>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</si>
  <si>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</si>
  <si>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</si>
  <si>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</si>
  <si>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</si>
  <si>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</si>
  <si>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</si>
  <si>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</si>
  <si>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</si>
  <si>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</si>
  <si>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</si>
  <si>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</si>
  <si>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</si>
  <si>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</si>
  <si>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</si>
  <si>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</si>
  <si>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</si>
  <si>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</si>
  <si>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</si>
  <si>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</si>
  <si>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</si>
  <si>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</si>
  <si>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</si>
  <si>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</si>
  <si>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</si>
  <si>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</si>
  <si>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</si>
  <si>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</si>
  <si>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</si>
  <si>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</si>
  <si>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</si>
  <si>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</si>
  <si>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</si>
  <si>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</si>
  <si>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</si>
  <si>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</si>
  <si>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</si>
  <si>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</si>
  <si>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</si>
  <si>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</si>
  <si>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</si>
  <si>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</si>
  <si>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</si>
  <si>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</si>
  <si>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</si>
  <si>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</si>
  <si>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</si>
  <si>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</si>
  <si>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</si>
  <si>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</si>
  <si>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</si>
  <si>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</si>
  <si>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</si>
  <si>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</si>
  <si>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</si>
  <si>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</si>
  <si>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</si>
  <si>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</si>
  <si>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</si>
  <si>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</si>
  <si>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</si>
  <si>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</si>
  <si>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</si>
  <si>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</si>
  <si>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</si>
  <si>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</si>
  <si>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</si>
  <si>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</si>
  <si>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</si>
  <si>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</si>
  <si>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</si>
  <si>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</si>
  <si>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</si>
  <si>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</si>
  <si>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</si>
  <si>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</si>
  <si>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</si>
  <si>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</si>
  <si>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</si>
  <si>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</si>
  <si>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</si>
  <si>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</si>
  <si>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</si>
  <si>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</si>
  <si>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</si>
  <si>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</si>
  <si>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</si>
  <si>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</si>
  <si>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</si>
  <si>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</si>
  <si>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</si>
  <si>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</si>
  <si>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</si>
  <si>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</si>
  <si>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</si>
  <si>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</si>
  <si>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</si>
  <si>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</si>
  <si>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</si>
  <si>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</si>
  <si>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</si>
  <si>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</si>
  <si>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</si>
  <si>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</si>
  <si>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</si>
  <si>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</si>
  <si>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</si>
  <si>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</si>
  <si>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</si>
  <si>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</si>
  <si>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</si>
  <si>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</si>
  <si>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</si>
  <si>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</si>
  <si>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</si>
  <si>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</si>
  <si>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</si>
  <si>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</si>
  <si>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</si>
  <si>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</si>
  <si>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</si>
  <si>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</si>
  <si>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</si>
  <si>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</si>
  <si>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</si>
  <si>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</si>
  <si>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</si>
  <si>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</si>
  <si>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</si>
  <si>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</si>
  <si>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</si>
  <si>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</si>
  <si>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</si>
  <si>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</si>
  <si>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</si>
  <si>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</si>
  <si>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</si>
  <si>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</si>
  <si>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</si>
  <si>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</si>
  <si>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</si>
  <si>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</si>
  <si>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</si>
  <si>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</si>
  <si>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</si>
  <si>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</si>
  <si>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</si>
  <si>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</si>
  <si>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</si>
  <si>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</si>
  <si>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</si>
  <si>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</si>
  <si>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</si>
  <si>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</si>
  <si>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</si>
  <si>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</si>
  <si>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</si>
  <si>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</si>
  <si>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</si>
  <si>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</si>
  <si>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</si>
  <si>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</si>
  <si>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</si>
  <si>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</si>
  <si>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</si>
  <si>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</si>
  <si>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</si>
  <si>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</si>
  <si>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</si>
  <si>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</si>
  <si>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</si>
  <si>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</si>
  <si>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</si>
  <si>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</si>
  <si>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</si>
  <si>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</si>
  <si>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</si>
  <si>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</si>
  <si>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</si>
  <si>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</si>
  <si>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</si>
  <si>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</si>
  <si>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</si>
  <si>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</si>
  <si>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</si>
  <si>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</si>
  <si>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</si>
  <si>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</si>
  <si>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</si>
  <si>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</si>
  <si>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</si>
  <si>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</si>
  <si>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</si>
  <si>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</si>
  <si>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</si>
  <si>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</si>
  <si>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</si>
  <si>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</si>
  <si>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</si>
  <si>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</si>
  <si>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</si>
  <si>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</si>
  <si>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</si>
  <si>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</si>
  <si>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</si>
  <si>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</si>
  <si>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</si>
  <si>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</si>
  <si>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</si>
  <si>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</si>
  <si>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</si>
  <si>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</si>
  <si>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</si>
  <si>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</si>
  <si>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</si>
  <si>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</si>
  <si>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</si>
  <si>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</si>
  <si>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</si>
  <si>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</si>
  <si>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</si>
  <si>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</si>
  <si>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</si>
  <si>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</si>
  <si>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</si>
  <si>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</si>
  <si>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</si>
  <si>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</si>
  <si>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</si>
  <si>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</si>
  <si>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</si>
  <si>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</si>
  <si>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</si>
  <si>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</si>
  <si>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</si>
  <si>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</si>
  <si>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</si>
  <si>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</si>
  <si>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</si>
  <si>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</si>
  <si>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</si>
  <si>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</si>
  <si>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</si>
  <si>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</si>
  <si>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</si>
  <si>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</si>
  <si>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</si>
  <si>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</si>
  <si>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</si>
  <si>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</si>
  <si>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</si>
  <si>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</si>
  <si>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</si>
  <si>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</si>
  <si>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</si>
  <si>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</si>
  <si>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</si>
  <si>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</si>
  <si>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</si>
  <si>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</si>
  <si>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</si>
  <si>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</si>
  <si>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</si>
  <si>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</si>
  <si>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</si>
  <si>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</si>
  <si>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</si>
  <si>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</si>
  <si>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</si>
  <si>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</si>
  <si>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</si>
  <si>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</si>
  <si>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</si>
  <si>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</si>
  <si>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</si>
  <si>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</si>
  <si>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</si>
  <si>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</si>
  <si>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</si>
  <si>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</si>
  <si>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</si>
  <si>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</si>
  <si>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</si>
  <si>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</si>
  <si>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</si>
  <si>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</si>
  <si>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</si>
  <si>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</si>
  <si>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</si>
  <si>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</si>
  <si>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</si>
  <si>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</si>
  <si>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</si>
  <si>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</si>
  <si>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</si>
  <si>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</si>
  <si>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</si>
  <si>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</si>
  <si>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</si>
  <si>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</si>
  <si>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</si>
  <si>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</si>
  <si>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</si>
  <si>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</si>
  <si>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</si>
  <si>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</si>
  <si>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</si>
  <si>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</si>
  <si>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</si>
  <si>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</si>
  <si>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</si>
  <si>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</si>
  <si>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</si>
  <si>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</si>
  <si>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</si>
  <si>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</si>
  <si>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</si>
  <si>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</si>
  <si>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</si>
  <si>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</si>
  <si>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</si>
  <si>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</si>
  <si>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</si>
  <si>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</si>
  <si>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</si>
  <si>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</si>
  <si>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</si>
  <si>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</si>
  <si>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</si>
  <si>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</si>
  <si>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</si>
  <si>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</si>
  <si>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</si>
  <si>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</si>
  <si>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</si>
  <si>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</si>
  <si>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</si>
  <si>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</si>
  <si>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</si>
  <si>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</si>
  <si>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</si>
  <si>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</si>
  <si>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</si>
  <si>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</si>
  <si>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</si>
  <si>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</si>
  <si>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</si>
  <si>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</si>
  <si>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</si>
  <si>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</si>
  <si>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</si>
  <si>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</si>
  <si>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</si>
  <si>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</si>
  <si>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</si>
  <si>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</si>
  <si>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</si>
  <si>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</si>
  <si>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</si>
  <si>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</si>
  <si>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</si>
  <si>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</si>
  <si>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</si>
  <si>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</si>
  <si>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</si>
  <si>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</si>
  <si>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</si>
  <si>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</si>
  <si>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</si>
  <si>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</si>
  <si>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</si>
  <si>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</si>
  <si>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</si>
  <si>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</si>
  <si>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</si>
  <si>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</si>
  <si>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</si>
  <si>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</si>
  <si>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</si>
  <si>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</si>
  <si>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</si>
  <si>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</si>
  <si>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</si>
  <si>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</si>
  <si>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</si>
  <si>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</si>
  <si>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</si>
  <si>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</si>
  <si>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</si>
  <si>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</si>
  <si>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</si>
  <si>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</si>
  <si>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</si>
  <si>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</si>
  <si>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</si>
  <si>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</si>
  <si>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</si>
  <si>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</si>
  <si>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</si>
  <si>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</si>
  <si>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</si>
  <si>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</si>
  <si>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</si>
  <si>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</si>
  <si>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</si>
  <si>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</si>
  <si>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</si>
  <si>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</si>
  <si>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</si>
  <si>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</si>
  <si>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</si>
  <si>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</si>
  <si>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</si>
  <si>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</si>
  <si>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</si>
  <si>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</si>
  <si>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</si>
  <si>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</si>
  <si>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</si>
  <si>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</si>
  <si>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</si>
  <si>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</si>
  <si>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</si>
  <si>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</si>
  <si>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</si>
  <si>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</si>
  <si>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</si>
  <si>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</si>
  <si>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</si>
  <si>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</si>
  <si>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</si>
  <si>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</si>
  <si>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</si>
  <si>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</si>
  <si>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</si>
  <si>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</si>
  <si>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</si>
  <si>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</si>
  <si>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</si>
  <si>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</si>
  <si>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</si>
  <si>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</si>
  <si>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</si>
  <si>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</si>
  <si>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</si>
  <si>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</si>
  <si>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</si>
  <si>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</si>
  <si>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</si>
  <si>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</si>
  <si>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</si>
  <si>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</si>
  <si>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</si>
  <si>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</si>
  <si>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</si>
  <si>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</si>
  <si>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</si>
  <si>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</si>
  <si>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</si>
  <si>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</si>
  <si>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</si>
  <si>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</si>
  <si>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</si>
  <si>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</si>
  <si>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</si>
  <si>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</si>
  <si>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</si>
  <si>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</si>
  <si>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</si>
  <si>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</si>
  <si>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</si>
  <si>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</si>
  <si>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</si>
  <si>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</si>
  <si>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</si>
  <si>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</si>
  <si>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</si>
  <si>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</si>
  <si>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</si>
  <si>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</si>
  <si>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</si>
  <si>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</si>
  <si>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</si>
  <si>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</si>
  <si>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</si>
  <si>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</si>
  <si>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</si>
  <si>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</si>
  <si>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</si>
  <si>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</si>
  <si>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</si>
  <si>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</si>
  <si>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</si>
  <si>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</si>
  <si>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</si>
  <si>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</si>
  <si>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</si>
  <si>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</si>
  <si>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</si>
  <si>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</si>
  <si>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</si>
  <si>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</si>
  <si>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</si>
  <si>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</si>
  <si>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</si>
  <si>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</si>
  <si>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</si>
  <si>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</si>
  <si>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</si>
  <si>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</si>
  <si>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</si>
  <si>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</si>
  <si>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</si>
  <si>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</si>
  <si>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</si>
  <si>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</si>
  <si>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</si>
  <si>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</si>
  <si>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</si>
  <si>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</si>
  <si>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</si>
  <si>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</si>
  <si>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</si>
  <si>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</si>
  <si>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</si>
  <si>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</si>
  <si>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</si>
  <si>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</si>
  <si>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</si>
  <si>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</si>
  <si>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</si>
  <si>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</si>
  <si>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</si>
  <si>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</si>
  <si>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</si>
  <si>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</si>
  <si>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</si>
  <si>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</si>
  <si>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</si>
  <si>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</si>
  <si>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</si>
  <si>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</si>
  <si>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</si>
  <si>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</si>
  <si>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</si>
  <si>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</si>
  <si>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</si>
  <si>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</si>
  <si>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</si>
  <si>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</si>
  <si>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</si>
  <si>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</si>
  <si>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</si>
  <si>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</si>
  <si>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</si>
  <si>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</si>
  <si>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</si>
  <si>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</si>
  <si>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</si>
  <si>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</si>
  <si>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</si>
  <si>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</si>
  <si>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</si>
  <si>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</si>
  <si>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</si>
  <si>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</si>
  <si>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</si>
  <si>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</si>
  <si>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</si>
  <si>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</si>
  <si>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</si>
  <si>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</si>
  <si>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</si>
  <si>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</si>
  <si>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</si>
  <si>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</si>
  <si>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</si>
  <si>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</si>
  <si>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</si>
  <si>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</si>
  <si>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</si>
  <si>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</si>
  <si>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</si>
  <si>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</si>
  <si>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</si>
  <si>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</si>
  <si>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</si>
  <si>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</si>
  <si>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</si>
  <si>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</si>
  <si>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</si>
  <si>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</si>
  <si>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</si>
  <si>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</si>
  <si>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</si>
  <si>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</si>
  <si>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</si>
  <si>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</si>
  <si>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</si>
  <si>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</si>
  <si>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</si>
  <si>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</si>
  <si>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</si>
  <si>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</si>
  <si>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</si>
  <si>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</si>
  <si>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</si>
  <si>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</si>
  <si>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</si>
  <si>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</si>
  <si>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</si>
  <si>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</si>
  <si>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</si>
  <si>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</si>
  <si>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</si>
  <si>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</si>
  <si>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</si>
  <si>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</si>
  <si>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</si>
  <si>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</si>
  <si>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</si>
  <si>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</si>
  <si>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</si>
  <si>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</si>
  <si>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</si>
  <si>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</si>
  <si>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</si>
  <si>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</si>
  <si>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</si>
  <si>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</si>
  <si>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</si>
  <si>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</si>
  <si>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</si>
  <si>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</si>
  <si>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</si>
  <si>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</si>
  <si>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</si>
  <si>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</si>
  <si>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</si>
  <si>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</si>
  <si>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</si>
  <si>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</si>
  <si>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</si>
  <si>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</si>
  <si>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</si>
  <si>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</si>
  <si>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</si>
  <si>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</si>
  <si>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</si>
  <si>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</si>
  <si>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</si>
  <si>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</si>
  <si>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</si>
  <si>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</si>
  <si>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</si>
  <si>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</si>
  <si>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</si>
  <si>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</si>
  <si>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</si>
  <si>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</si>
  <si>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</si>
  <si>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</si>
  <si>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</si>
  <si>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</si>
  <si>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</si>
  <si>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</si>
  <si>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</si>
  <si>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</si>
  <si>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</si>
  <si>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</si>
  <si>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</si>
  <si>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</si>
  <si>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</si>
  <si>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</si>
  <si>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</si>
  <si>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</si>
  <si>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</si>
  <si>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</si>
  <si>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</si>
  <si>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</si>
  <si>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</si>
  <si>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</si>
  <si>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</si>
  <si>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</si>
  <si>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</si>
  <si>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</si>
  <si>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</si>
  <si>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</si>
  <si>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</si>
  <si>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</si>
  <si>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</si>
  <si>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</si>
  <si>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</si>
  <si>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</si>
  <si>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</si>
  <si>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</si>
  <si>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</si>
  <si>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</si>
  <si>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</si>
  <si>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</si>
  <si>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</si>
  <si>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</si>
  <si>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</si>
  <si>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</si>
  <si>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</si>
  <si>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</si>
  <si>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</si>
  <si>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</si>
  <si>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</si>
  <si>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</si>
  <si>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</si>
  <si>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</si>
  <si>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</si>
  <si>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</si>
  <si>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</si>
  <si>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</si>
  <si>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</si>
  <si>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</si>
  <si>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</si>
  <si>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</si>
  <si>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</si>
  <si>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</si>
  <si>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</si>
  <si>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</si>
  <si>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</si>
  <si>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</si>
  <si>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</si>
  <si>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</si>
  <si>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</si>
  <si>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</si>
  <si>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</si>
  <si>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</si>
  <si>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</si>
  <si>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</si>
  <si>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</si>
  <si>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</si>
  <si>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</si>
  <si>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</si>
  <si>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</si>
  <si>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</si>
  <si>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</si>
  <si>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</si>
  <si>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</si>
  <si>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</si>
  <si>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</si>
  <si>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</si>
  <si>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</si>
  <si>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</si>
  <si>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</si>
  <si>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</si>
  <si>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</si>
  <si>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</si>
  <si>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</si>
  <si>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</si>
  <si>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</si>
  <si>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</si>
  <si>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</si>
  <si>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</si>
  <si>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</si>
  <si>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</si>
  <si>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</si>
  <si>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</si>
  <si>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</si>
  <si>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</si>
  <si>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</si>
  <si>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</si>
  <si>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</si>
  <si>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</si>
  <si>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</si>
  <si>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</si>
  <si>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</si>
  <si>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</si>
  <si>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</si>
  <si>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</si>
  <si>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</si>
  <si>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</si>
  <si>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</si>
  <si>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</si>
  <si>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</si>
  <si>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</si>
  <si>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</si>
  <si>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</si>
  <si>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</si>
  <si>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</si>
  <si>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</si>
  <si>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</si>
  <si>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</si>
  <si>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</si>
  <si>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</si>
  <si>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</si>
  <si>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</si>
  <si>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</si>
  <si>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</si>
  <si>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</si>
  <si>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</si>
  <si>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</si>
  <si>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</si>
  <si>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</si>
  <si>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</si>
  <si>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</si>
  <si>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</si>
  <si>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</si>
  <si>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</si>
  <si>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</si>
  <si>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</si>
  <si>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</si>
  <si>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</si>
  <si>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</si>
  <si>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</si>
  <si>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</si>
  <si>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</si>
  <si>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</si>
  <si>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</si>
  <si>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</si>
  <si>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</si>
  <si>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</si>
  <si>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</si>
  <si>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</si>
  <si>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</si>
  <si>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</si>
  <si>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</si>
  <si>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</si>
  <si>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</si>
  <si>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</si>
  <si>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</si>
  <si>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</si>
  <si>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</si>
  <si>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</si>
  <si>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</si>
  <si>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</si>
  <si>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</si>
  <si>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</si>
  <si>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</si>
  <si>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</si>
  <si>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</si>
  <si>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</si>
  <si>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</si>
  <si>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</si>
  <si>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</si>
  <si>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</si>
  <si>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</si>
  <si>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</si>
  <si>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</si>
  <si>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</si>
  <si>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</si>
  <si>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</si>
  <si>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</si>
  <si>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</si>
  <si>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</si>
  <si>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</si>
  <si>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</si>
  <si>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</si>
  <si>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</si>
  <si>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</si>
  <si>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</si>
  <si>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</si>
  <si>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</si>
  <si>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</si>
  <si>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</si>
  <si>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</si>
  <si>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</si>
  <si>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</si>
  <si>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</si>
  <si>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</si>
  <si>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</si>
  <si>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</si>
  <si>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</si>
  <si>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</si>
  <si>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</si>
  <si>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</si>
  <si>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</si>
  <si>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</si>
  <si>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</si>
  <si>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</si>
  <si>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</si>
  <si>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</si>
  <si>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</si>
  <si>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</si>
  <si>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</si>
  <si>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</si>
  <si>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</si>
  <si>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</si>
  <si>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</si>
  <si>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</si>
  <si>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</si>
  <si>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</si>
  <si>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</si>
  <si>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</si>
  <si>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</si>
  <si>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</si>
  <si>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</si>
  <si>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</si>
  <si>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</si>
  <si>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</si>
  <si>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</si>
  <si>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</si>
  <si>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</si>
  <si>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</si>
  <si>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</si>
  <si>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</si>
  <si>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</si>
  <si>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</si>
  <si>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</si>
  <si>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</si>
  <si>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</si>
  <si>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</si>
  <si>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</si>
  <si>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</si>
  <si>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</si>
  <si>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</si>
  <si>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</si>
  <si>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</si>
  <si>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</si>
  <si>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</si>
  <si>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</si>
  <si>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</si>
  <si>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</si>
  <si>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</si>
  <si>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</si>
  <si>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</si>
  <si>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</si>
  <si>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</si>
  <si>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</si>
  <si>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</si>
  <si>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</si>
  <si>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</si>
  <si>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</si>
  <si>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</si>
  <si>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</si>
  <si>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</si>
  <si>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</si>
  <si>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</si>
  <si>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</si>
  <si>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</si>
  <si>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</si>
  <si>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</si>
  <si>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</si>
  <si>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</si>
  <si>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</si>
  <si>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</si>
  <si>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</si>
  <si>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</si>
  <si>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</si>
  <si>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</si>
  <si>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</si>
  <si>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</si>
  <si>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</si>
  <si>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</si>
  <si>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</si>
  <si>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</si>
  <si>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</si>
  <si>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</si>
  <si>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</si>
  <si>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</si>
  <si>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</si>
  <si>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</si>
  <si>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</si>
  <si>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</si>
  <si>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</si>
  <si>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</si>
  <si>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</si>
  <si>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</si>
  <si>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</si>
  <si>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</si>
  <si>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</si>
  <si>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</si>
  <si>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</si>
  <si>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</si>
  <si>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</si>
  <si>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</si>
  <si>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</si>
  <si>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</si>
  <si>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</si>
  <si>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</si>
  <si>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</si>
  <si>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</si>
  <si>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</si>
  <si>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</si>
  <si>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</si>
  <si>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</si>
  <si>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</si>
  <si>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</si>
  <si>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</si>
  <si>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</si>
  <si>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</si>
  <si>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</si>
  <si>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</si>
  <si>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</si>
  <si>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</si>
  <si>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</si>
  <si>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</si>
  <si>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</si>
  <si>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</si>
  <si>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</si>
  <si>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</si>
  <si>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</si>
  <si>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</si>
  <si>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</si>
  <si>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</si>
  <si>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</si>
  <si>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</si>
  <si>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</si>
  <si>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</si>
  <si>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</si>
  <si>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</si>
  <si>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</si>
  <si>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</si>
  <si>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</si>
  <si>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</si>
  <si>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</si>
  <si>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</si>
  <si>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</si>
  <si>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</si>
  <si>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</si>
  <si>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</si>
  <si>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</si>
  <si>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</si>
  <si>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</si>
  <si>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</si>
  <si>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</si>
  <si>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</si>
  <si>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</si>
  <si>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</si>
  <si>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</si>
  <si>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</si>
  <si>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</si>
  <si>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</si>
  <si>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</si>
  <si>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</si>
  <si>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</si>
  <si>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</si>
  <si>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</si>
  <si>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</si>
  <si>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</si>
  <si>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</si>
  <si>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</si>
  <si>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</si>
  <si>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</si>
  <si>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</si>
  <si>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</si>
  <si>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</si>
  <si>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</si>
  <si>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</si>
  <si>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</si>
  <si>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</si>
  <si>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</si>
  <si>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</si>
  <si>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</si>
  <si>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</si>
  <si>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</si>
  <si>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</si>
  <si>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</si>
  <si>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</si>
  <si>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</si>
  <si>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</si>
  <si>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</si>
  <si>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</si>
  <si>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</si>
  <si>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</si>
  <si>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</si>
  <si>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</si>
  <si>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</si>
  <si>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</si>
  <si>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</si>
  <si>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</si>
  <si>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</si>
  <si>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</si>
  <si>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</si>
  <si>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</si>
  <si>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</si>
  <si>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</si>
  <si>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</si>
  <si>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</si>
  <si>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</si>
  <si>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</si>
  <si>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</si>
  <si>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</si>
  <si>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</si>
  <si>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</si>
  <si>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</si>
  <si>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</si>
  <si>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</si>
  <si>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</si>
  <si>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</si>
  <si>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</si>
  <si>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</si>
  <si>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</si>
  <si>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</si>
  <si>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</si>
  <si>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</si>
  <si>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</si>
  <si>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</si>
  <si>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</si>
  <si>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</si>
  <si>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</si>
  <si>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</si>
  <si>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</si>
  <si>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</si>
  <si>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</si>
  <si>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</si>
  <si>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</si>
  <si>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</si>
  <si>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</si>
  <si>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</si>
  <si>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</si>
  <si>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</si>
  <si>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</si>
  <si>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</si>
  <si>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</si>
  <si>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</si>
  <si>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</si>
  <si>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</si>
  <si>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</si>
  <si>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</si>
  <si>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</si>
  <si>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</si>
  <si>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</si>
  <si>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</si>
  <si>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</si>
  <si>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</si>
  <si>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</si>
  <si>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</si>
  <si>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</si>
  <si>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</si>
  <si>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</si>
  <si>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</si>
  <si>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</si>
  <si>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</si>
  <si>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</si>
  <si>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</si>
  <si>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</si>
  <si>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</si>
  <si>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</si>
  <si>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</si>
  <si>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</si>
  <si>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</si>
  <si>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</si>
  <si>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</si>
  <si>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</si>
  <si>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</si>
  <si>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</si>
  <si>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</si>
  <si>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</si>
  <si>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</si>
  <si>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</si>
  <si>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</si>
  <si>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</si>
  <si>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</si>
  <si>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</si>
  <si>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</si>
  <si>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</si>
  <si>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</si>
  <si>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</si>
  <si>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</si>
  <si>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</si>
  <si>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</si>
  <si>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</si>
  <si>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</si>
  <si>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</si>
  <si>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</si>
  <si>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</si>
  <si>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</si>
  <si>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</si>
  <si>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</si>
  <si>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</si>
  <si>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</si>
  <si>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</si>
  <si>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</si>
  <si>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</si>
  <si>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</si>
  <si>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</si>
  <si>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</si>
  <si>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</si>
  <si>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</si>
  <si>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</si>
  <si>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</si>
  <si>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</si>
  <si>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</si>
  <si>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</si>
  <si>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</si>
  <si>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</si>
  <si>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</si>
  <si>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</si>
  <si>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</si>
  <si>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</si>
  <si>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</si>
  <si>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</si>
  <si>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</si>
  <si>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</si>
  <si>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</si>
  <si>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</si>
  <si>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</si>
  <si>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</si>
  <si>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</si>
  <si>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</si>
  <si>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</si>
  <si>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</si>
  <si>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</si>
  <si>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</si>
  <si>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</si>
  <si>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</si>
  <si>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</si>
  <si>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</si>
  <si>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</si>
  <si>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</si>
  <si>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</si>
  <si>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</si>
  <si>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</si>
  <si>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</si>
  <si>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</si>
  <si>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</si>
  <si>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</si>
  <si>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</si>
  <si>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</si>
  <si>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</si>
  <si>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</si>
  <si>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</si>
  <si>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</si>
  <si>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</si>
  <si>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</si>
  <si>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</si>
  <si>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</si>
  <si>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</si>
  <si>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</si>
  <si>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</si>
  <si>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</si>
  <si>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</si>
  <si>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</si>
  <si>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</si>
  <si>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</si>
  <si>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</si>
  <si>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</si>
  <si>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</si>
  <si>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</si>
  <si>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</si>
  <si>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</si>
  <si>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</si>
  <si>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</si>
  <si>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</si>
  <si>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</si>
  <si>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</si>
  <si>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</si>
  <si>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</si>
  <si>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</si>
  <si>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</si>
  <si>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</si>
  <si>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</si>
  <si>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</si>
  <si>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</si>
  <si>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</si>
  <si>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</si>
  <si>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</si>
  <si>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</si>
  <si>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</si>
  <si>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</si>
  <si>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</si>
  <si>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</si>
  <si>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</si>
  <si>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</si>
  <si>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</si>
  <si>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</si>
  <si>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</si>
  <si>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</si>
  <si>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</si>
  <si>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</si>
  <si>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</si>
  <si>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</si>
  <si>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</si>
  <si>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</si>
  <si>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</si>
  <si>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</si>
  <si>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</si>
  <si>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</si>
  <si>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</si>
  <si>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</si>
  <si>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</si>
  <si>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</si>
  <si>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</si>
  <si>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</si>
  <si>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</si>
  <si>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</si>
  <si>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</si>
  <si>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</si>
  <si>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</si>
  <si>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</si>
  <si>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</si>
  <si>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</si>
  <si>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</si>
  <si>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</si>
  <si>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</si>
  <si>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</si>
  <si>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</si>
  <si>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</si>
  <si>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</si>
  <si>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</si>
  <si>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</si>
  <si>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</si>
  <si>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</si>
  <si>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</si>
  <si>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</si>
  <si>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</si>
  <si>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</si>
  <si>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</si>
  <si>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</si>
  <si>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</si>
  <si>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</si>
  <si>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</si>
  <si>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</si>
  <si>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</si>
  <si>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</si>
  <si>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</si>
  <si>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</si>
  <si>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</si>
  <si>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</si>
  <si>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</si>
  <si>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</si>
  <si>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</si>
  <si>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</si>
  <si>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</si>
  <si>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</si>
  <si>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</si>
  <si>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</si>
  <si>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</si>
  <si>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</si>
  <si>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</si>
  <si>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</si>
  <si>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</si>
  <si>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</si>
  <si>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</si>
  <si>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</si>
  <si>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</si>
  <si>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</si>
  <si>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</si>
  <si>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</si>
  <si>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</si>
  <si>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</si>
  <si>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</si>
  <si>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</si>
  <si>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</si>
  <si>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</si>
  <si>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</si>
  <si>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</si>
  <si>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</si>
  <si>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</si>
  <si>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</si>
  <si>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</si>
  <si>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</si>
  <si>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</si>
  <si>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</si>
  <si>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</si>
  <si>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</si>
  <si>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</si>
  <si>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</si>
  <si>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</si>
  <si>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</si>
  <si>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</si>
  <si>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</si>
  <si>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</si>
  <si>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</si>
  <si>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</si>
  <si>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</si>
  <si>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</si>
  <si>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</si>
  <si>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</si>
  <si>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</si>
  <si>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</si>
  <si>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</si>
  <si>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</si>
  <si>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</si>
  <si>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</si>
  <si>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</si>
  <si>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</si>
  <si>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</si>
  <si>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</si>
  <si>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</si>
  <si>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</si>
  <si>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</si>
  <si>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</si>
  <si>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</si>
  <si>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</si>
  <si>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</si>
  <si>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</si>
  <si>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</si>
  <si>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</si>
  <si>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</si>
  <si>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</si>
  <si>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</si>
  <si>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</si>
  <si>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</si>
  <si>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</si>
  <si>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</si>
  <si>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</si>
  <si>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</si>
  <si>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</si>
  <si>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</si>
  <si>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</si>
  <si>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</si>
  <si>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</si>
  <si>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</si>
  <si>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</si>
  <si>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</si>
  <si>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</si>
  <si>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</si>
  <si>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</si>
  <si>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</si>
  <si>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</si>
  <si>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</si>
  <si>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</si>
  <si>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</si>
  <si>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</si>
  <si>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</si>
  <si>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</si>
  <si>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</si>
  <si>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</si>
  <si>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</si>
  <si>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</si>
  <si>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</si>
  <si>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</si>
  <si>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</si>
  <si>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</si>
  <si>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</si>
  <si>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</si>
  <si>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</si>
  <si>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</si>
  <si>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</si>
  <si>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</si>
  <si>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</si>
  <si>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</si>
  <si>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</si>
  <si>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</si>
  <si>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</si>
  <si>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</si>
  <si>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</si>
  <si>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</si>
  <si>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</si>
  <si>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</si>
  <si>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</si>
  <si>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</si>
  <si>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</si>
  <si>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</si>
  <si>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</si>
  <si>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</si>
  <si>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</si>
  <si>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</si>
  <si>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</si>
  <si>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</si>
  <si>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</si>
  <si>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</si>
  <si>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</si>
  <si>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</si>
  <si>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</si>
  <si>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</si>
  <si>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</si>
  <si>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</si>
  <si>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</si>
  <si>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</si>
  <si>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</si>
  <si>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</si>
  <si>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</si>
  <si>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</si>
  <si>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</si>
  <si>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</si>
  <si>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</si>
  <si>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</si>
  <si>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</si>
  <si>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</si>
  <si>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</si>
  <si>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</si>
  <si>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</si>
  <si>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</si>
  <si>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</si>
  <si>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</si>
  <si>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</si>
  <si>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</si>
  <si>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</si>
  <si>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</si>
  <si>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</si>
  <si>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</si>
  <si>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</si>
  <si>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</si>
  <si>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</si>
  <si>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</si>
  <si>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</si>
  <si>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</si>
  <si>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</si>
  <si>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</si>
  <si>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</si>
  <si>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</si>
  <si>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</si>
  <si>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</si>
  <si>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</si>
  <si>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</si>
  <si>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</si>
  <si>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</si>
  <si>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</si>
  <si>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</si>
  <si>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</si>
  <si>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</si>
  <si>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</si>
  <si>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</si>
  <si>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</si>
  <si>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</si>
  <si>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</si>
  <si>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</si>
  <si>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</si>
  <si>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</si>
  <si>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</si>
  <si>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</si>
  <si>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</si>
  <si>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</si>
  <si>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</si>
  <si>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</si>
  <si>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</si>
  <si>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</si>
  <si>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</si>
  <si>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</si>
  <si>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</si>
  <si>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</si>
  <si>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</si>
  <si>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</si>
  <si>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</si>
  <si>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</si>
  <si>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</si>
  <si>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</si>
  <si>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</si>
  <si>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</si>
  <si>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</si>
  <si>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</si>
  <si>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</si>
  <si>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</si>
  <si>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</si>
  <si>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</si>
  <si>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</si>
  <si>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</si>
  <si>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</si>
  <si>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</si>
  <si>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</si>
  <si>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</si>
  <si>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</si>
  <si>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</si>
  <si>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</si>
  <si>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</si>
  <si>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</si>
  <si>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</si>
  <si>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</si>
  <si>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</si>
  <si>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</si>
  <si>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</si>
  <si>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</si>
  <si>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</si>
  <si>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</si>
  <si>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</si>
  <si>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</si>
  <si>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</si>
  <si>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</si>
  <si>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</si>
  <si>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</si>
  <si>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</si>
  <si>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</si>
  <si>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</si>
  <si>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</si>
  <si>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</si>
  <si>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</si>
  <si>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</si>
  <si>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</si>
  <si>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</si>
  <si>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</si>
  <si>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</si>
  <si>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</si>
  <si>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</si>
  <si>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</si>
  <si>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</si>
  <si>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</si>
  <si>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</si>
  <si>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</si>
  <si>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</si>
  <si>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</si>
  <si>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</si>
  <si>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</si>
  <si>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</si>
  <si>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</si>
  <si>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</si>
  <si>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</si>
  <si>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</si>
  <si>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</si>
  <si>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</si>
  <si>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</si>
  <si>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</si>
  <si>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</si>
  <si>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</si>
  <si>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</si>
  <si>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</si>
  <si>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</si>
  <si>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</si>
  <si>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</si>
  <si>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</si>
  <si>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</si>
  <si>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</si>
  <si>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</si>
  <si>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</si>
  <si>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</si>
  <si>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</si>
  <si>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</si>
  <si>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</si>
  <si>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</si>
  <si>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</si>
  <si>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</si>
  <si>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</si>
  <si>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</si>
  <si>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</si>
  <si>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</si>
  <si>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</si>
  <si>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</si>
  <si>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</si>
  <si>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</si>
  <si>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</si>
  <si>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</si>
  <si>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</si>
  <si>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</si>
  <si>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</si>
  <si>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</si>
  <si>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</si>
  <si>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</si>
  <si>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</si>
  <si>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</si>
  <si>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</si>
  <si>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</si>
  <si>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</si>
  <si>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</si>
  <si>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</si>
  <si>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</si>
  <si>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</si>
  <si>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</si>
  <si>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</si>
  <si>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</si>
  <si>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</si>
  <si>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</si>
  <si>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</si>
  <si>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</si>
  <si>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</si>
  <si>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</si>
  <si>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</si>
  <si>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</si>
  <si>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</si>
  <si>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</si>
  <si>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</si>
  <si>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</si>
  <si>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</si>
  <si>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</si>
  <si>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</si>
  <si>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</si>
  <si>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</si>
  <si>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</si>
  <si>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</si>
  <si>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</si>
  <si>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</si>
  <si>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</si>
  <si>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</si>
  <si>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</si>
  <si>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</si>
  <si>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</si>
  <si>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</si>
  <si>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</si>
  <si>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</si>
  <si>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</si>
  <si>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</si>
  <si>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</si>
  <si>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</si>
  <si>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</si>
  <si>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</si>
  <si>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</si>
  <si>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</si>
  <si>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</si>
  <si>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</si>
  <si>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</si>
  <si>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</si>
  <si>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</si>
  <si>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</si>
  <si>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</si>
  <si>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</si>
  <si>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</si>
  <si>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</si>
  <si>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</si>
  <si>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</si>
  <si>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</si>
  <si>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</si>
  <si>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</si>
  <si>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</si>
  <si>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</si>
  <si>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</si>
  <si>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</si>
  <si>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</si>
  <si>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</si>
  <si>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</si>
  <si>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</si>
  <si>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</si>
  <si>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</si>
  <si>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</si>
  <si>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</si>
  <si>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</si>
  <si>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</si>
  <si>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</si>
  <si>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</si>
  <si>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</si>
  <si>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</si>
  <si>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</si>
  <si>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</si>
  <si>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</si>
  <si>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</si>
  <si>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</si>
  <si>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</si>
  <si>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</si>
  <si>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</si>
  <si>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</si>
  <si>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</si>
  <si>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</si>
  <si>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</si>
  <si>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</si>
  <si>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</si>
  <si>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</si>
  <si>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</si>
  <si>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</si>
  <si>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</si>
  <si>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</si>
  <si>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</si>
  <si>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</si>
  <si>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</si>
  <si>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</si>
  <si>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</si>
  <si>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</si>
  <si>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</si>
  <si>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</si>
  <si>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</si>
  <si>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</si>
  <si>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</si>
  <si>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</si>
  <si>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</si>
  <si>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</si>
  <si>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</si>
  <si>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</si>
  <si>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</si>
  <si>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</si>
  <si>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</si>
  <si>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</si>
  <si>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</si>
  <si>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</si>
  <si>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</si>
  <si>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</si>
  <si>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</si>
  <si>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</si>
  <si>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</si>
  <si>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</si>
  <si>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</si>
  <si>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</si>
  <si>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</si>
  <si>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</si>
  <si>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</si>
  <si>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</si>
  <si>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</si>
  <si>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</si>
  <si>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</si>
  <si>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</si>
  <si>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</si>
  <si>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</si>
  <si>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</si>
  <si>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</si>
  <si>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</si>
  <si>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</si>
  <si>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</si>
  <si>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</si>
  <si>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</si>
  <si>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</si>
  <si>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</si>
  <si>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</si>
  <si>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</si>
  <si>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</si>
  <si>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</si>
  <si>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</si>
  <si>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</si>
  <si>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</si>
  <si>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</si>
  <si>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</si>
  <si>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</si>
  <si>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</si>
  <si>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</si>
  <si>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</si>
  <si>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</si>
  <si>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</si>
  <si>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</si>
  <si>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</si>
  <si>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</si>
  <si>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</si>
  <si>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</si>
  <si>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</si>
  <si>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</si>
  <si>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</si>
  <si>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</si>
  <si>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</si>
  <si>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</si>
  <si>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</si>
  <si>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</si>
  <si>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</si>
  <si>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</si>
  <si>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</si>
  <si>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</si>
  <si>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</si>
  <si>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</si>
  <si>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</si>
  <si>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</si>
  <si>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</si>
  <si>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</si>
  <si>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</si>
  <si>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</si>
  <si>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</si>
  <si>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</si>
  <si>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</si>
  <si>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</si>
  <si>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</si>
  <si>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</si>
  <si>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</si>
  <si>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</si>
  <si>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</si>
  <si>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</si>
  <si>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</si>
  <si>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</si>
  <si>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</si>
  <si>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</si>
  <si>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</si>
  <si>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</si>
  <si>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</si>
  <si>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</si>
  <si>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</si>
  <si>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</si>
  <si>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</si>
  <si>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</si>
  <si>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</si>
  <si>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</si>
  <si>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</si>
  <si>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</si>
  <si>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</si>
  <si>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</si>
  <si>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</si>
  <si>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</si>
  <si>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</si>
  <si>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</si>
  <si>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</si>
  <si>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</si>
  <si>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</si>
  <si>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</si>
  <si>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</si>
  <si>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</si>
  <si>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</si>
  <si>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</si>
  <si>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</si>
  <si>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</si>
  <si>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</si>
  <si>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</si>
  <si>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</si>
  <si>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</si>
  <si>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</si>
  <si>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</si>
  <si>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</si>
  <si>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</si>
  <si>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</si>
  <si>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</si>
  <si>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</si>
  <si>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</si>
  <si>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</si>
  <si>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</si>
  <si>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</si>
  <si>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</si>
  <si>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</si>
  <si>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</si>
  <si>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</si>
  <si>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</si>
  <si>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</si>
  <si>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</si>
  <si>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</si>
  <si>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</si>
  <si>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</si>
  <si>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</si>
  <si>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</si>
  <si>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</si>
  <si>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</si>
  <si>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</si>
  <si>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</si>
  <si>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</si>
  <si>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</si>
  <si>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</si>
  <si>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</si>
  <si>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</si>
  <si>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</si>
  <si>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</si>
  <si>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</si>
  <si>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</si>
  <si>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</si>
  <si>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</si>
  <si>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</si>
  <si>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</si>
  <si>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</si>
  <si>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</si>
  <si>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</si>
  <si>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</si>
  <si>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</si>
  <si>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</si>
  <si>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</si>
  <si>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</si>
  <si>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</si>
  <si>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</si>
  <si>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</si>
  <si>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</si>
  <si>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</si>
  <si>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</si>
  <si>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</si>
  <si>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</si>
  <si>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</si>
  <si>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</si>
  <si>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</si>
  <si>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</si>
  <si>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</si>
  <si>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</si>
  <si>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</si>
  <si>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</si>
  <si>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</si>
  <si>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</si>
  <si>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</si>
  <si>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</si>
  <si>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</si>
  <si>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</si>
  <si>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</si>
  <si>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</si>
  <si>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</si>
  <si>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</si>
  <si>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</si>
  <si>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</si>
  <si>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</si>
  <si>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</si>
  <si>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</si>
  <si>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</si>
  <si>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</si>
  <si>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</si>
  <si>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</si>
  <si>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</si>
  <si>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</si>
  <si>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</si>
  <si>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</si>
  <si>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</si>
  <si>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</si>
  <si>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</si>
  <si>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</si>
  <si>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</si>
  <si>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</si>
  <si>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</si>
  <si>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</si>
  <si>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</si>
  <si>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</si>
  <si>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</si>
  <si>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</si>
  <si>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</si>
  <si>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</si>
  <si>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</si>
  <si>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</si>
  <si>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</si>
  <si>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</si>
  <si>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</si>
  <si>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</si>
  <si>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</si>
  <si>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</si>
  <si>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</si>
  <si>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</si>
  <si>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</si>
  <si>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</si>
  <si>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</si>
  <si>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</si>
  <si>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</si>
  <si>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</si>
  <si>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</si>
  <si>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</si>
  <si>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</si>
  <si>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</si>
  <si>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</si>
  <si>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</si>
  <si>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</si>
  <si>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</si>
  <si>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</si>
  <si>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</si>
  <si>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</si>
  <si>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</si>
  <si>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</si>
  <si>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</si>
  <si>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</si>
  <si>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</si>
  <si>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</si>
  <si>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</si>
  <si>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</si>
  <si>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</si>
  <si>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</si>
  <si>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</si>
  <si>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</si>
  <si>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</si>
  <si>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</si>
  <si>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</si>
  <si>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</si>
  <si>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</si>
  <si>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</si>
  <si>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</si>
  <si>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</si>
  <si>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</si>
  <si>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</si>
  <si>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</si>
  <si>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</si>
  <si>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</si>
  <si>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</si>
  <si>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</si>
  <si>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</si>
  <si>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</si>
  <si>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</si>
  <si>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</si>
  <si>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</si>
  <si>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</si>
  <si>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</si>
  <si>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</si>
  <si>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</si>
  <si>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</si>
  <si>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</si>
  <si>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</si>
  <si>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</si>
  <si>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</si>
  <si>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</si>
  <si>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</si>
  <si>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</si>
  <si>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</si>
  <si>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</si>
  <si>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</si>
  <si>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</si>
  <si>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</si>
  <si>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</si>
  <si>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</si>
  <si>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</si>
  <si>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</si>
  <si>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</si>
  <si>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</si>
  <si>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</si>
  <si>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</si>
  <si>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</si>
  <si>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</si>
  <si>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</si>
  <si>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</si>
  <si>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</si>
  <si>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</si>
  <si>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</si>
  <si>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</si>
  <si>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</si>
  <si>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</si>
  <si>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</si>
  <si>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</si>
  <si>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</si>
  <si>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</si>
  <si>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</si>
  <si>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</si>
  <si>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</si>
  <si>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</si>
  <si>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</si>
  <si>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</si>
  <si>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</si>
  <si>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</si>
  <si>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</si>
  <si>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</si>
  <si>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</si>
  <si>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</si>
  <si>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</si>
  <si>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</si>
  <si>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</si>
  <si>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</si>
  <si>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</si>
  <si>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</si>
  <si>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</si>
  <si>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</si>
  <si>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</si>
  <si>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</si>
  <si>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</si>
  <si>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</si>
  <si>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</si>
  <si>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</si>
  <si>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</si>
  <si>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</si>
  <si>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</si>
  <si>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</si>
  <si>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</si>
  <si>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</si>
  <si>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</si>
  <si>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</si>
  <si>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</si>
  <si>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</si>
  <si>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</si>
  <si>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</si>
  <si>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</si>
  <si>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</si>
  <si>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</si>
  <si>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</si>
  <si>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</si>
  <si>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</si>
  <si>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</si>
  <si>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</si>
  <si>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</si>
  <si>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</si>
  <si>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</si>
  <si>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</si>
  <si>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</si>
  <si>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</si>
  <si>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</si>
  <si>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</si>
  <si>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</si>
  <si>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</si>
  <si>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</si>
  <si>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</si>
  <si>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</si>
  <si>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</si>
  <si>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</si>
  <si>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</si>
  <si>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</si>
  <si>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</si>
  <si>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</si>
  <si>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</si>
  <si>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</si>
  <si>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</si>
  <si>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</si>
  <si>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</si>
  <si>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</si>
  <si>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</si>
  <si>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</si>
  <si>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</si>
  <si>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</si>
  <si>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</si>
  <si>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</si>
  <si>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</si>
  <si>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</si>
  <si>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</si>
  <si>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</si>
  <si>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</si>
  <si>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</si>
  <si>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</si>
  <si>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</si>
  <si>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</si>
  <si>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</si>
  <si>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</si>
  <si>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</si>
  <si>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</si>
  <si>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</si>
  <si>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</si>
  <si>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</si>
  <si>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</si>
  <si>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</si>
  <si>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</si>
  <si>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</si>
  <si>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</si>
  <si>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</si>
  <si>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</si>
  <si>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</si>
  <si>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</si>
  <si>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</si>
  <si>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</si>
  <si>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</si>
  <si>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</si>
  <si>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</si>
  <si>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</si>
  <si>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</si>
  <si>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</si>
  <si>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</si>
  <si>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</si>
  <si>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</si>
  <si>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</si>
  <si>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</si>
  <si>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</si>
  <si>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</si>
  <si>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</si>
  <si>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</si>
  <si>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</si>
  <si>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</si>
  <si>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</si>
  <si>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</si>
  <si>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</si>
  <si>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</si>
  <si>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</si>
  <si>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</si>
  <si>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</si>
  <si>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</si>
  <si>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</si>
  <si>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</si>
  <si>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</si>
  <si>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</si>
  <si>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</si>
  <si>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</si>
  <si>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</si>
  <si>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</si>
  <si>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</si>
  <si>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</si>
  <si>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</si>
  <si>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</si>
  <si>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</si>
  <si>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</si>
  <si>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</si>
  <si>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</si>
  <si>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</si>
  <si>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</si>
  <si>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</si>
  <si>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</si>
  <si>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</si>
  <si>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</si>
  <si>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</si>
  <si>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</si>
  <si>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</si>
  <si>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</si>
  <si>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</si>
  <si>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</si>
  <si>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</si>
  <si>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</si>
  <si>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</si>
  <si>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</si>
  <si>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</si>
  <si>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</si>
  <si>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</si>
  <si>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</si>
  <si>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</si>
  <si>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</si>
  <si>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</si>
  <si>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</si>
  <si>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</si>
  <si>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</si>
  <si>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</si>
  <si>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</si>
  <si>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</si>
  <si>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</si>
  <si>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</si>
  <si>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</si>
  <si>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</si>
  <si>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</si>
  <si>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</si>
  <si>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</si>
  <si>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</si>
  <si>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</si>
  <si>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</si>
  <si>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</si>
  <si>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</si>
  <si>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</si>
  <si>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</si>
  <si>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</si>
  <si>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</si>
  <si>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</si>
  <si>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</si>
  <si>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</si>
  <si>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</si>
  <si>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</si>
  <si>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</si>
  <si>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</si>
  <si>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</si>
  <si>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</si>
  <si>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</si>
  <si>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</si>
  <si>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</si>
  <si>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</si>
  <si>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</si>
  <si>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</si>
  <si>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</si>
  <si>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</si>
  <si>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</si>
  <si>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</si>
  <si>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</si>
  <si>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</si>
  <si>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</si>
  <si>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</si>
  <si>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</si>
  <si>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</si>
  <si>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</si>
  <si>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</si>
  <si>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</si>
  <si>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</si>
  <si>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</si>
  <si>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</si>
  <si>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</si>
  <si>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</si>
  <si>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</si>
  <si>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</si>
  <si>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</si>
  <si>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</si>
  <si>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</si>
  <si>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</si>
  <si>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</si>
  <si>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</si>
  <si>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</si>
  <si>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</si>
  <si>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</si>
  <si>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</si>
  <si>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</si>
  <si>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</si>
  <si>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</si>
  <si>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</si>
  <si>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</si>
  <si>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</si>
  <si>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</si>
  <si>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</si>
  <si>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</si>
  <si>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</si>
  <si>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</si>
  <si>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</si>
  <si>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</si>
  <si>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</si>
  <si>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</si>
  <si>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</si>
  <si>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</si>
  <si>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</si>
  <si>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</si>
  <si>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</si>
  <si>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</si>
  <si>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</si>
  <si>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</si>
  <si>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</si>
  <si>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</si>
  <si>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</si>
  <si>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</si>
  <si>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</si>
  <si>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</si>
  <si>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</si>
  <si>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</si>
  <si>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</si>
  <si>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</si>
  <si>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</si>
  <si>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</si>
  <si>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</si>
  <si>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</si>
  <si>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</si>
  <si>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</si>
  <si>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</si>
  <si>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</si>
  <si>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</si>
  <si>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</si>
  <si>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</si>
  <si>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</si>
  <si>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</si>
  <si>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</si>
  <si>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</si>
  <si>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</si>
  <si>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</si>
  <si>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</si>
  <si>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</si>
  <si>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</si>
  <si>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</si>
  <si>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</si>
  <si>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</si>
  <si>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</si>
  <si>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</si>
  <si>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</si>
  <si>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</si>
  <si>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</si>
  <si>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</si>
  <si>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</si>
  <si>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</si>
  <si>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</si>
  <si>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</si>
  <si>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</si>
  <si>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</si>
  <si>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</si>
  <si>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</si>
  <si>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</si>
  <si>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</si>
  <si>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</si>
  <si>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</si>
  <si>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</si>
  <si>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</si>
  <si>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</si>
  <si>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</si>
  <si>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</si>
  <si>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</si>
  <si>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</si>
  <si>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</si>
  <si>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</si>
  <si>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</si>
  <si>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</si>
  <si>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</si>
  <si>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</si>
  <si>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</si>
  <si>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</si>
  <si>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</si>
  <si>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</si>
  <si>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</si>
  <si>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</si>
  <si>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</si>
  <si>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</si>
  <si>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</si>
  <si>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</si>
  <si>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</si>
  <si>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</si>
  <si>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</si>
  <si>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</si>
  <si>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</si>
  <si>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</si>
  <si>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</si>
  <si>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</si>
  <si>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</si>
  <si>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</si>
  <si>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</si>
  <si>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</si>
  <si>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</si>
  <si>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</si>
  <si>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</si>
  <si>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</si>
  <si>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</si>
  <si>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</si>
  <si>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</si>
  <si>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</si>
  <si>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</si>
  <si>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</si>
  <si>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</si>
  <si>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</si>
  <si>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</si>
  <si>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</si>
  <si>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</si>
  <si>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</si>
  <si>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</si>
  <si>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</si>
  <si>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</si>
  <si>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</si>
  <si>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</si>
  <si>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</si>
  <si>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</si>
  <si>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</si>
  <si>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</si>
  <si>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</si>
  <si>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</si>
  <si>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</si>
  <si>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</si>
  <si>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</si>
  <si>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</si>
  <si>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</si>
  <si>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</si>
  <si>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</si>
  <si>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</si>
  <si>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</si>
  <si>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</si>
  <si>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</si>
  <si>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</si>
  <si>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</si>
  <si>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</si>
  <si>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</si>
  <si>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</si>
  <si>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</si>
  <si>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</si>
  <si>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</si>
  <si>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</si>
  <si>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</si>
  <si>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</si>
  <si>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</si>
  <si>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</si>
  <si>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</si>
  <si>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</si>
  <si>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</si>
  <si>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</si>
  <si>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</si>
  <si>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</si>
  <si>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</si>
  <si>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</si>
  <si>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</si>
  <si>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</si>
  <si>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</si>
  <si>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</si>
  <si>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</si>
  <si>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</si>
  <si>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</si>
  <si>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</si>
  <si>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</si>
  <si>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</si>
  <si>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</si>
  <si>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</si>
  <si>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</si>
  <si>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</si>
  <si>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</si>
  <si>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</si>
  <si>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</si>
  <si>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</si>
  <si>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</si>
  <si>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</si>
  <si>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</si>
  <si>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</si>
  <si>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</si>
  <si>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</si>
  <si>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</si>
  <si>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</si>
  <si>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</si>
  <si>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</si>
  <si>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</si>
  <si>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</si>
  <si>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</si>
  <si>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</si>
  <si>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</si>
  <si>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</si>
  <si>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</si>
  <si>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</si>
  <si>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</si>
  <si>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</si>
  <si>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</si>
  <si>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</si>
  <si>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</si>
  <si>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</si>
  <si>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</si>
  <si>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</si>
  <si>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</si>
  <si>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</si>
  <si>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</si>
  <si>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</si>
  <si>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</si>
  <si>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</si>
  <si>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</si>
  <si>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</si>
  <si>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</si>
  <si>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</si>
  <si>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</si>
  <si>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</si>
  <si>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</si>
  <si>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</si>
  <si>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</si>
  <si>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</si>
  <si>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</si>
  <si>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</si>
  <si>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</si>
  <si>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</si>
  <si>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</si>
  <si>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</si>
  <si>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</si>
  <si>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</si>
  <si>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</si>
  <si>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</si>
  <si>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</si>
  <si>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</si>
  <si>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</si>
  <si>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</si>
  <si>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</si>
  <si>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</si>
  <si>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</si>
  <si>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</si>
  <si>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</si>
  <si>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</si>
  <si>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</si>
  <si>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</si>
  <si>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</si>
  <si>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</si>
  <si>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</si>
  <si>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</si>
  <si>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</si>
  <si>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</si>
  <si>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</si>
  <si>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</si>
  <si>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</si>
  <si>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</si>
  <si>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</si>
  <si>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</si>
  <si>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</si>
  <si>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</si>
  <si>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</si>
  <si>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</si>
  <si>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</si>
  <si>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</si>
  <si>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</si>
  <si>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</si>
  <si>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</si>
  <si>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</si>
  <si>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</si>
  <si>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</si>
  <si>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</si>
  <si>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</si>
  <si>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</si>
  <si>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</si>
  <si>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</si>
  <si>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</si>
  <si>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</si>
  <si>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</si>
  <si>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</si>
  <si>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</si>
  <si>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</si>
  <si>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</si>
  <si>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</si>
  <si>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</si>
  <si>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</si>
  <si>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</si>
  <si>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</si>
  <si>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</si>
  <si>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</si>
  <si>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</si>
  <si>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</si>
  <si>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</si>
  <si>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</si>
  <si>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</si>
  <si>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</si>
  <si>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</si>
  <si>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</si>
  <si>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</si>
  <si>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</si>
  <si>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</si>
  <si>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</si>
  <si>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</si>
  <si>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</si>
  <si>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</si>
  <si>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</si>
  <si>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</si>
  <si>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</si>
  <si>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</si>
  <si>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</si>
  <si>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</si>
  <si>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</si>
  <si>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</si>
  <si>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</si>
  <si>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</si>
  <si>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</si>
  <si>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</si>
  <si>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</si>
  <si>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</si>
  <si>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</si>
  <si>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</si>
  <si>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</si>
  <si>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</si>
  <si>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</si>
  <si>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</si>
  <si>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</si>
  <si>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</si>
  <si>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</si>
  <si>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</si>
  <si>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</si>
  <si>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</si>
  <si>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</si>
  <si>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</si>
  <si>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</si>
  <si>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</si>
  <si>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</si>
  <si>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</si>
  <si>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</si>
  <si>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</si>
  <si>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</si>
  <si>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</si>
  <si>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</si>
  <si>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</si>
  <si>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</si>
  <si>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</si>
  <si>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</si>
  <si>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</si>
  <si>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</si>
  <si>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</si>
  <si>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</si>
  <si>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</si>
  <si>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</si>
  <si>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</si>
  <si>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</si>
  <si>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</si>
  <si>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</si>
  <si>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</si>
  <si>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</si>
  <si>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</si>
  <si>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</si>
  <si>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</si>
  <si>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</si>
  <si>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</si>
  <si>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</si>
  <si>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</si>
  <si>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</si>
  <si>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</si>
  <si>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</si>
  <si>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</si>
  <si>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</si>
  <si>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</si>
  <si>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</si>
  <si>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</si>
  <si>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</si>
  <si>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</si>
  <si>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</si>
  <si>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</si>
  <si>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</si>
  <si>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</si>
  <si>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</si>
  <si>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</si>
  <si>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</si>
  <si>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</si>
  <si>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</si>
  <si>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</si>
  <si>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</si>
  <si>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</si>
  <si>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</si>
  <si>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</si>
  <si>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</si>
  <si>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</si>
  <si>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</si>
  <si>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</si>
  <si>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</si>
  <si>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</si>
  <si>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</si>
  <si>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</si>
  <si>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</si>
  <si>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</si>
  <si>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</si>
  <si>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</si>
  <si>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</si>
  <si>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</si>
  <si>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</si>
  <si>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</si>
  <si>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</si>
  <si>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</si>
  <si>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</si>
  <si>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</si>
  <si>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</si>
  <si>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</si>
  <si>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</si>
  <si>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</si>
  <si>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</si>
  <si>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</si>
  <si>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</si>
  <si>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</si>
  <si>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</si>
  <si>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</si>
  <si>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</si>
  <si>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</si>
  <si>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</si>
  <si>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</si>
  <si>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</si>
  <si>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</si>
  <si>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</si>
  <si>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</si>
  <si>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</si>
  <si>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</si>
  <si>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</si>
  <si>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</si>
  <si>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</si>
  <si>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</si>
  <si>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</si>
  <si>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</si>
  <si>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</si>
  <si>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</si>
  <si>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</si>
  <si>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</si>
  <si>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</si>
  <si>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</si>
  <si>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</si>
  <si>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</si>
  <si>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</si>
  <si>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</si>
  <si>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</si>
  <si>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</si>
  <si>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</si>
  <si>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</si>
  <si>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</si>
  <si>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</si>
  <si>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</si>
  <si>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</si>
  <si>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</si>
  <si>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</si>
  <si>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</si>
  <si>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</si>
  <si>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</si>
  <si>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</si>
  <si>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</si>
  <si>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</si>
  <si>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</si>
  <si>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</si>
  <si>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</si>
  <si>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</si>
  <si>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</si>
  <si>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</si>
  <si>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</si>
  <si>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</si>
  <si>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</si>
  <si>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</si>
  <si>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</si>
  <si>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</si>
  <si>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</si>
  <si>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</si>
  <si>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</si>
  <si>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</si>
  <si>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</si>
  <si>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</si>
  <si>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</si>
  <si>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</si>
  <si>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</si>
  <si>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</si>
  <si>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</si>
  <si>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</si>
  <si>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</si>
  <si>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</si>
  <si>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</si>
  <si>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</si>
  <si>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</si>
  <si>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</si>
  <si>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</si>
  <si>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</si>
  <si>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</si>
  <si>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</si>
  <si>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</si>
  <si>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</si>
  <si>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</si>
  <si>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</si>
  <si>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</si>
  <si>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</si>
  <si>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</si>
  <si>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</si>
  <si>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</si>
  <si>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</si>
  <si>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</si>
  <si>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</si>
  <si>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</si>
  <si>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</si>
  <si>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</si>
  <si>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</si>
  <si>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</si>
  <si>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</si>
  <si>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</si>
  <si>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</si>
  <si>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</si>
  <si>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</si>
  <si>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</si>
  <si>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</si>
  <si>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</si>
  <si>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</si>
  <si>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</si>
  <si>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</si>
  <si>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</si>
  <si>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</si>
  <si>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</si>
  <si>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</si>
  <si>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</si>
  <si>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</si>
  <si>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</si>
  <si>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</si>
  <si>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</si>
  <si>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</si>
  <si>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</si>
  <si>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</si>
  <si>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</si>
  <si>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</si>
  <si>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</si>
  <si>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</si>
  <si>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</si>
  <si>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</si>
  <si>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</si>
  <si>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</si>
  <si>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</si>
  <si>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</si>
  <si>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</si>
  <si>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</si>
  <si>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</si>
  <si>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</si>
  <si>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</si>
  <si>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</si>
  <si>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</si>
  <si>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</si>
  <si>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</si>
  <si>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</si>
  <si>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</si>
  <si>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</si>
  <si>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</si>
  <si>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</si>
  <si>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</si>
  <si>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</si>
  <si>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</si>
  <si>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</si>
  <si>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</si>
  <si>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</si>
  <si>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</si>
  <si>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</si>
  <si>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</si>
  <si>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</si>
  <si>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</si>
  <si>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</si>
  <si>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</si>
  <si>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</si>
  <si>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</si>
  <si>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</si>
  <si>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</si>
  <si>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</si>
  <si>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</si>
  <si>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</si>
  <si>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</si>
  <si>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</si>
  <si>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</si>
  <si>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</si>
  <si>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</si>
  <si>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</si>
  <si>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</si>
  <si>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</si>
  <si>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</si>
  <si>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</si>
  <si>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</si>
  <si>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</si>
  <si>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</si>
  <si>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</si>
  <si>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</si>
  <si>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</si>
  <si>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</si>
  <si>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</si>
  <si>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</si>
  <si>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</si>
  <si>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</si>
  <si>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</si>
  <si>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</si>
  <si>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</si>
  <si>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</si>
  <si>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</si>
  <si>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</si>
  <si>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</si>
  <si>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</si>
  <si>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</si>
  <si>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</si>
  <si>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</si>
  <si>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</si>
  <si>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</si>
  <si>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</si>
  <si>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</si>
  <si>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</si>
  <si>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</si>
  <si>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</si>
  <si>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</si>
  <si>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</si>
  <si>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</si>
  <si>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</si>
  <si>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</si>
  <si>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</si>
  <si>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</si>
  <si>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</si>
  <si>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</si>
  <si>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</si>
  <si>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</si>
  <si>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</si>
  <si>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</si>
  <si>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</si>
  <si>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</si>
  <si>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</si>
  <si>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</si>
  <si>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</si>
  <si>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</si>
  <si>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</si>
  <si>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</si>
  <si>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</si>
  <si>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</si>
  <si>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</si>
  <si>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</si>
  <si>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</si>
  <si>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</si>
  <si>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</si>
  <si>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</si>
  <si>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</si>
  <si>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</si>
  <si>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</si>
  <si>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</si>
  <si>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</si>
  <si>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</si>
  <si>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</si>
  <si>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</si>
  <si>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</si>
  <si>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</si>
  <si>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</si>
  <si>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</si>
  <si>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</si>
  <si>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</si>
  <si>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</si>
  <si>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</si>
  <si>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</si>
  <si>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</si>
  <si>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</si>
  <si>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</si>
  <si>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</si>
  <si>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</si>
  <si>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</si>
  <si>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</si>
  <si>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</si>
  <si>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</si>
  <si>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</si>
  <si>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</si>
  <si>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</si>
  <si>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</si>
  <si>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</si>
  <si>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</si>
  <si>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</si>
  <si>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</si>
  <si>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</si>
  <si>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</si>
  <si>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</si>
  <si>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</si>
  <si>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</si>
  <si>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</si>
  <si>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</si>
  <si>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</si>
  <si>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</si>
  <si>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</si>
  <si>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</si>
  <si>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</si>
  <si>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</si>
  <si>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</si>
  <si>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</si>
  <si>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</si>
  <si>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</si>
  <si>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</si>
  <si>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</si>
  <si>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</si>
  <si>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</si>
  <si>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</si>
  <si>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</si>
  <si>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</si>
  <si>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</si>
  <si>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</si>
  <si>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</si>
  <si>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</si>
  <si>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</si>
  <si>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</si>
  <si>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</si>
  <si>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</si>
  <si>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</si>
  <si>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</si>
  <si>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</si>
  <si>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</si>
  <si>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</si>
  <si>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</si>
  <si>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</si>
  <si>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</si>
  <si>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</si>
  <si>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</si>
  <si>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</si>
  <si>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</si>
  <si>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</si>
  <si>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</si>
  <si>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</si>
  <si>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</si>
  <si>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</si>
  <si>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</si>
  <si>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</si>
  <si>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</si>
  <si>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</si>
  <si>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</si>
  <si>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</si>
  <si>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</si>
  <si>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</si>
  <si>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</si>
  <si>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</si>
  <si>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</si>
  <si>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</si>
  <si>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</si>
  <si>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</si>
  <si>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</si>
  <si>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</si>
  <si>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</si>
  <si>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</si>
  <si>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</si>
  <si>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</si>
  <si>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</si>
  <si>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</si>
  <si>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</si>
  <si>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</si>
  <si>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</si>
  <si>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</si>
  <si>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</si>
  <si>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</si>
  <si>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</si>
  <si>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</si>
  <si>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</si>
  <si>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</si>
  <si>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</si>
  <si>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</si>
  <si>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</si>
  <si>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</si>
  <si>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</si>
  <si>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</si>
  <si>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</si>
  <si>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</si>
  <si>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</si>
  <si>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</si>
  <si>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</si>
  <si>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</si>
  <si>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</si>
  <si>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</si>
  <si>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</si>
  <si>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</si>
  <si>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</si>
  <si>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</si>
  <si>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</si>
  <si>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</si>
  <si>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</si>
  <si>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</si>
  <si>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</si>
  <si>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</si>
  <si>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</si>
  <si>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</si>
  <si>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</si>
  <si>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</si>
  <si>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</si>
  <si>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</si>
  <si>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</si>
  <si>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</si>
  <si>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</si>
  <si>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</si>
  <si>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</si>
  <si>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</si>
  <si>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</si>
  <si>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</si>
  <si>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</si>
  <si>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</si>
  <si>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</si>
  <si>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</si>
  <si>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</si>
  <si>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</si>
  <si>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</si>
  <si>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</si>
  <si>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</si>
  <si>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</si>
  <si>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</si>
  <si>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</si>
  <si>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</si>
  <si>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</si>
  <si>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</si>
  <si>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</si>
  <si>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</si>
  <si>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</si>
  <si>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</si>
  <si>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</si>
  <si>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</si>
  <si>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</si>
  <si>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</si>
  <si>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</si>
  <si>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</si>
  <si>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</si>
  <si>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</si>
  <si>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</si>
  <si>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</si>
  <si>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</si>
  <si>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</si>
  <si>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</si>
  <si>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</si>
  <si>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</si>
  <si>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</si>
  <si>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</si>
  <si>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</si>
  <si>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</si>
  <si>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</si>
  <si>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</si>
  <si>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</si>
  <si>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</si>
  <si>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</si>
  <si>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</si>
  <si>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</si>
  <si>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</si>
  <si>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</si>
  <si>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</si>
  <si>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</si>
  <si>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</si>
  <si>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</si>
  <si>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</si>
  <si>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</si>
  <si>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</si>
  <si>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</si>
  <si>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</si>
  <si>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</si>
  <si>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</si>
  <si>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</si>
  <si>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</si>
  <si>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</si>
  <si>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</si>
  <si>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</si>
  <si>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</si>
  <si>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</si>
  <si>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</si>
  <si>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</si>
  <si>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</si>
  <si>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</si>
  <si>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</si>
  <si>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</si>
  <si>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</si>
  <si>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</si>
  <si>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</si>
  <si>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</si>
  <si>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</si>
  <si>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</si>
  <si>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</si>
  <si>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</si>
  <si>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</si>
  <si>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</si>
  <si>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</si>
  <si>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</si>
  <si>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</si>
  <si>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</si>
  <si>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</si>
  <si>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</si>
  <si>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</si>
  <si>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</si>
  <si>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</si>
  <si>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</si>
  <si>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</si>
  <si>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</si>
  <si>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</si>
  <si>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</si>
  <si>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</si>
  <si>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</si>
  <si>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</si>
  <si>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</si>
  <si>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</si>
  <si>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</si>
  <si>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</si>
  <si>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</si>
  <si>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</si>
  <si>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</si>
  <si>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</si>
  <si>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</si>
  <si>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</si>
  <si>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</si>
  <si>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</si>
  <si>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</si>
  <si>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</si>
  <si>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</si>
  <si>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</si>
  <si>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</si>
  <si>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</si>
  <si>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</si>
  <si>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</si>
  <si>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</si>
  <si>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</si>
  <si>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</si>
  <si>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</si>
  <si>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</si>
  <si>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</si>
  <si>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</si>
  <si>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</si>
  <si>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</si>
  <si>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</si>
  <si>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</si>
  <si>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</si>
  <si>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</si>
  <si>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</si>
  <si>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</si>
  <si>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</si>
  <si>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</si>
  <si>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</si>
  <si>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</si>
  <si>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</si>
  <si>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</si>
  <si>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</si>
  <si>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</si>
  <si>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</si>
  <si>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</si>
  <si>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</si>
  <si>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</si>
  <si>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</si>
  <si>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</si>
  <si>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</si>
  <si>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</si>
  <si>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</si>
  <si>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</si>
  <si>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</si>
  <si>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</si>
  <si>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</si>
  <si>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</si>
  <si>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</si>
  <si>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</si>
  <si>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</si>
  <si>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</si>
  <si>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</si>
  <si>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</si>
  <si>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</si>
  <si>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</si>
  <si>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</si>
  <si>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</si>
  <si>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</si>
  <si>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</si>
  <si>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</si>
  <si>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</si>
  <si>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</si>
  <si>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</si>
  <si>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</si>
  <si>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</si>
  <si>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</si>
  <si>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</si>
  <si>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</si>
  <si>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</si>
  <si>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</si>
  <si>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</si>
  <si>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</si>
  <si>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</si>
  <si>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</si>
  <si>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</si>
  <si>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</si>
  <si>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</si>
  <si>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</si>
  <si>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</si>
  <si>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</si>
  <si>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</si>
  <si>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</si>
  <si>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</si>
  <si>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</si>
  <si>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</si>
  <si>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</si>
  <si>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</si>
  <si>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</si>
  <si>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</si>
  <si>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</si>
  <si>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</si>
  <si>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</si>
  <si>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</si>
  <si>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</si>
  <si>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</si>
  <si>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</si>
  <si>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</si>
  <si>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</si>
  <si>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</si>
  <si>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</si>
  <si>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</si>
  <si>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</si>
  <si>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</si>
  <si>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</si>
  <si>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</si>
  <si>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</si>
  <si>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</si>
  <si>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</si>
  <si>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</si>
  <si>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</si>
  <si>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</si>
  <si>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</si>
  <si>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</si>
  <si>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</si>
  <si>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</si>
  <si>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</si>
  <si>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</si>
  <si>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</si>
  <si>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</si>
  <si>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</si>
  <si>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</si>
  <si>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</si>
  <si>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</si>
  <si>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</si>
  <si>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</si>
  <si>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</si>
  <si>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</si>
  <si>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</si>
  <si>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</si>
  <si>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</si>
  <si>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</si>
  <si>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</si>
  <si>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</si>
  <si>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</si>
  <si>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</si>
  <si>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</si>
  <si>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</si>
  <si>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</si>
  <si>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</si>
  <si>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</si>
  <si>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</si>
  <si>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</si>
  <si>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</si>
  <si>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</si>
  <si>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</si>
  <si>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</si>
  <si>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</si>
  <si>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</si>
  <si>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</si>
  <si>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</si>
  <si>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</si>
  <si>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</si>
  <si>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</si>
  <si>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</si>
  <si>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</si>
  <si>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</si>
  <si>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</si>
  <si>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</si>
  <si>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</si>
  <si>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</si>
  <si>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</si>
  <si>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</si>
  <si>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</si>
  <si>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</si>
  <si>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</si>
  <si>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</si>
  <si>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</si>
  <si>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</si>
  <si>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</si>
  <si>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</si>
  <si>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</si>
  <si>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</si>
  <si>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</si>
  <si>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</si>
  <si>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</si>
  <si>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</si>
  <si>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</si>
  <si>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</si>
  <si>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</si>
  <si>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</si>
  <si>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</si>
  <si>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</si>
  <si>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</si>
  <si>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</si>
  <si>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</si>
  <si>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</si>
  <si>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</si>
  <si>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</si>
  <si>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</si>
  <si>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</si>
  <si>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</si>
  <si>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</si>
  <si>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</si>
  <si>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</si>
  <si>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</si>
  <si>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</si>
  <si>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</si>
  <si>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</si>
  <si>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</si>
  <si>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</si>
  <si>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</si>
  <si>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</si>
  <si>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</si>
  <si>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</si>
  <si>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</si>
  <si>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</si>
  <si>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</si>
  <si>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</si>
  <si>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</si>
  <si>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</si>
  <si>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</si>
  <si>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</si>
  <si>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</si>
  <si>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</si>
  <si>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</si>
  <si>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</si>
  <si>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</si>
  <si>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</si>
  <si>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</si>
  <si>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</si>
  <si>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</si>
  <si>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</si>
  <si>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</si>
  <si>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</si>
  <si>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</si>
  <si>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</si>
  <si>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</si>
  <si>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</si>
  <si>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</si>
  <si>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</si>
  <si>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</si>
  <si>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</si>
  <si>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</si>
  <si>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</si>
  <si>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</si>
  <si>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</si>
  <si>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</si>
  <si>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</si>
  <si>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</si>
  <si>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</si>
  <si>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</si>
  <si>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</si>
  <si>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</si>
  <si>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</si>
  <si>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</si>
  <si>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</si>
  <si>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</si>
  <si>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</si>
  <si>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</si>
  <si>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</si>
  <si>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</si>
  <si>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</si>
  <si>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</si>
  <si>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</si>
  <si>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</si>
  <si>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</si>
  <si>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</si>
  <si>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</si>
  <si>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</si>
  <si>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</si>
  <si>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</si>
  <si>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</si>
  <si>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</si>
  <si>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</si>
  <si>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</si>
  <si>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</si>
  <si>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</si>
  <si>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</si>
  <si>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</si>
  <si>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</si>
  <si>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</si>
  <si>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</si>
  <si>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</si>
  <si>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</si>
  <si>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</si>
  <si>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</si>
  <si>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</si>
  <si>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</si>
  <si>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</si>
  <si>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</si>
  <si>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</si>
  <si>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</si>
  <si>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</si>
  <si>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</si>
  <si>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</si>
  <si>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</si>
  <si>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</si>
  <si>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</si>
  <si>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</si>
  <si>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</si>
  <si>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</si>
  <si>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</si>
  <si>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</si>
  <si>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</si>
  <si>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</si>
  <si>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</si>
  <si>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</si>
  <si>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</si>
  <si>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</si>
  <si>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</si>
  <si>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</si>
  <si>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</si>
  <si>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</si>
  <si>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</si>
  <si>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</si>
  <si>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</si>
  <si>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</si>
  <si>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</si>
  <si>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</si>
  <si>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</si>
  <si>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</si>
  <si>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</si>
  <si>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</si>
  <si>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</si>
  <si>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</si>
  <si>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</si>
  <si>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</si>
  <si>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</si>
  <si>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</si>
  <si>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</si>
  <si>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</si>
  <si>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</si>
  <si>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</si>
  <si>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</si>
  <si>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</si>
  <si>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</si>
  <si>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</si>
  <si>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</si>
  <si>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</si>
  <si>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</si>
  <si>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</si>
  <si>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</si>
  <si>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</si>
  <si>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</si>
  <si>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</si>
  <si>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</si>
  <si>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</si>
  <si>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</si>
  <si>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</si>
  <si>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</si>
  <si>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</si>
  <si>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</si>
  <si>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</si>
  <si>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</si>
  <si>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</si>
  <si>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</si>
  <si>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</si>
  <si>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</si>
  <si>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</si>
  <si>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</si>
  <si>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</si>
  <si>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</si>
  <si>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</si>
  <si>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</si>
  <si>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</si>
  <si>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</si>
  <si>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</si>
  <si>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</si>
  <si>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</si>
  <si>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</si>
  <si>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</si>
  <si>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</si>
  <si>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</si>
  <si>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</si>
  <si>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</si>
  <si>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</si>
  <si>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</si>
  <si>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</si>
  <si>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</si>
  <si>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</si>
  <si>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</si>
  <si>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</si>
  <si>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</si>
  <si>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</si>
  <si>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</si>
  <si>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</si>
  <si>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</si>
  <si>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</si>
  <si>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</si>
  <si>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</si>
  <si>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</si>
  <si>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</si>
  <si>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</si>
  <si>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</si>
  <si>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</si>
  <si>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</si>
  <si>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</si>
  <si>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</si>
  <si>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</si>
  <si>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</si>
  <si>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</si>
  <si>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</si>
  <si>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</si>
  <si>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</si>
  <si>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</si>
  <si>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</si>
  <si>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</si>
  <si>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</si>
  <si>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</si>
  <si>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</si>
  <si>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</si>
  <si>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</si>
  <si>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</si>
  <si>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</si>
  <si>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</si>
  <si>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</si>
  <si>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</si>
  <si>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</si>
  <si>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</si>
  <si>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</si>
  <si>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</si>
  <si>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</si>
  <si>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</si>
  <si>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</si>
  <si>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</si>
  <si>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</si>
  <si>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</si>
  <si>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</si>
  <si>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</si>
  <si>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</si>
  <si>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</si>
  <si>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</si>
  <si>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</si>
  <si>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</si>
  <si>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</si>
  <si>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</si>
  <si>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</si>
  <si>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</si>
  <si>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</si>
  <si>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</si>
  <si>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</si>
  <si>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</si>
  <si>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</si>
  <si>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</si>
  <si>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</si>
  <si>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</si>
  <si>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</si>
  <si>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</si>
  <si>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</si>
  <si>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</si>
  <si>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</si>
  <si>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</si>
  <si>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</si>
  <si>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</si>
  <si>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</si>
  <si>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</si>
  <si>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</si>
  <si>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</si>
  <si>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</si>
  <si>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</si>
  <si>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</si>
  <si>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</si>
  <si>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</si>
  <si>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</si>
  <si>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</si>
  <si>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</si>
  <si>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</si>
  <si>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</si>
  <si>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</si>
  <si>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</si>
  <si>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</si>
  <si>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</si>
  <si>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</si>
  <si>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</si>
  <si>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</si>
  <si>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</si>
  <si>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</si>
  <si>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</si>
  <si>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</si>
  <si>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</si>
  <si>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</si>
  <si>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</si>
  <si>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</si>
  <si>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</si>
  <si>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</si>
  <si>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</si>
  <si>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</si>
  <si>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</si>
  <si>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</si>
  <si>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</si>
  <si>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</si>
  <si>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</si>
  <si>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</si>
  <si>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</si>
  <si>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</si>
  <si>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</si>
  <si>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</si>
  <si>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</si>
  <si>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</si>
  <si>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</si>
  <si>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</si>
  <si>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</si>
  <si>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</si>
  <si>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</si>
  <si>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</si>
  <si>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</si>
  <si>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</si>
  <si>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</si>
  <si>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</si>
  <si>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</si>
  <si>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</si>
  <si>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</si>
  <si>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</si>
  <si>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</si>
  <si>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</si>
  <si>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</si>
  <si>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</si>
  <si>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</si>
  <si>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</si>
  <si>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</si>
  <si>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</si>
  <si>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</si>
  <si>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</si>
  <si>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</si>
  <si>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</si>
  <si>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</si>
  <si>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</si>
  <si>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</si>
  <si>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</si>
  <si>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</si>
  <si>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</si>
  <si>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</si>
  <si>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</si>
  <si>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</si>
  <si>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</si>
  <si>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</si>
  <si>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</si>
  <si>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</si>
  <si>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</si>
  <si>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</si>
  <si>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</si>
  <si>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</si>
  <si>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</si>
  <si>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</si>
  <si>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</si>
  <si>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</si>
  <si>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</si>
  <si>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</si>
  <si>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</si>
  <si>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</si>
  <si>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</si>
  <si>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</si>
  <si>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</si>
  <si>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</si>
  <si>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</si>
  <si>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</si>
  <si>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</si>
  <si>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</si>
  <si>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</si>
  <si>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</si>
  <si>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</si>
  <si>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</si>
  <si>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</si>
  <si>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</si>
  <si>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</si>
  <si>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</si>
  <si>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</si>
  <si>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</si>
  <si>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</si>
  <si>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</si>
  <si>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</si>
  <si>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</si>
  <si>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</si>
  <si>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</si>
  <si>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</si>
  <si>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</si>
  <si>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</si>
  <si>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</si>
  <si>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</si>
  <si>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</si>
  <si>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</si>
  <si>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</si>
  <si>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</si>
  <si>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</si>
  <si>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</si>
  <si>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</si>
  <si>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</si>
  <si>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</si>
  <si>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</si>
  <si>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</si>
  <si>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</si>
  <si>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</si>
  <si>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</si>
  <si>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</si>
  <si>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</si>
  <si>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</si>
  <si>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</si>
  <si>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</si>
  <si>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</si>
  <si>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</si>
  <si>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</si>
  <si>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</si>
  <si>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</si>
  <si>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</si>
  <si>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</si>
  <si>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</si>
  <si>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</si>
  <si>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</si>
  <si>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</si>
  <si>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</si>
  <si>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</si>
  <si>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</si>
  <si>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</si>
  <si>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</si>
  <si>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</si>
  <si>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</si>
  <si>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</si>
  <si>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</si>
  <si>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</si>
  <si>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</si>
  <si>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</si>
  <si>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</si>
  <si>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</si>
  <si>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</si>
  <si>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</si>
  <si>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</si>
  <si>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</si>
  <si>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</si>
  <si>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</si>
  <si>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</si>
  <si>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</si>
  <si>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</si>
  <si>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</si>
  <si>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</si>
  <si>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</si>
  <si>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</si>
  <si>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</si>
  <si>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</si>
  <si>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</si>
  <si>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</si>
  <si>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</si>
  <si>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</si>
  <si>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</si>
  <si>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</si>
  <si>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</si>
  <si>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</si>
  <si>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</si>
  <si>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</si>
  <si>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</si>
  <si>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</si>
  <si>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</si>
  <si>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</si>
  <si>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</si>
  <si>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</si>
  <si>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</si>
  <si>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</si>
  <si>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</si>
  <si>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</si>
  <si>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</si>
  <si>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</si>
  <si>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</si>
  <si>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</si>
  <si>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</si>
  <si>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</si>
  <si>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</si>
  <si>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</si>
  <si>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</si>
  <si>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</si>
  <si>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</si>
  <si>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</si>
  <si>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</si>
  <si>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</si>
  <si>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</si>
  <si>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</si>
  <si>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</si>
  <si>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</si>
  <si>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</si>
  <si>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</si>
  <si>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</si>
  <si>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</si>
  <si>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</si>
  <si>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</si>
  <si>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</si>
  <si>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</si>
  <si>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</si>
  <si>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</si>
  <si>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</si>
  <si>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</si>
  <si>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</si>
  <si>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</si>
  <si>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</si>
  <si>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</si>
  <si>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</si>
  <si>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</si>
  <si>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</si>
  <si>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</si>
  <si>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</si>
  <si>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</si>
  <si>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</si>
  <si>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</si>
  <si>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</si>
  <si>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</si>
  <si>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</si>
  <si>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</si>
  <si>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</si>
  <si>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</si>
  <si>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</si>
  <si>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</si>
  <si>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</si>
  <si>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</si>
  <si>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</si>
  <si>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</si>
  <si>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</si>
  <si>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</si>
  <si>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</si>
  <si>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</si>
  <si>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</si>
  <si>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</si>
  <si>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</si>
  <si>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</si>
  <si>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</si>
  <si>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</si>
  <si>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</si>
  <si>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</si>
  <si>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</si>
  <si>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</si>
  <si>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</si>
  <si>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</si>
  <si>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</si>
  <si>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</si>
  <si>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</si>
  <si>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</si>
  <si>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</si>
  <si>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</si>
  <si>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</si>
  <si>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</si>
  <si>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</si>
  <si>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</si>
  <si>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</si>
  <si>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</si>
  <si>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</si>
  <si>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</si>
  <si>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</si>
  <si>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</si>
  <si>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</si>
  <si>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</si>
  <si>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</si>
  <si>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</si>
  <si>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</si>
  <si>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</si>
  <si>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</si>
  <si>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</si>
  <si>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</si>
  <si>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</si>
  <si>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</si>
  <si>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</si>
  <si>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</si>
  <si>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</si>
  <si>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</si>
  <si>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</si>
  <si>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</si>
  <si>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</si>
  <si>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</si>
  <si>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</si>
  <si>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</si>
  <si>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</si>
  <si>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</si>
  <si>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</si>
  <si>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</si>
  <si>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</si>
  <si>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</si>
  <si>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</si>
  <si>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</si>
  <si>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</si>
  <si>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</si>
  <si>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</si>
  <si>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</si>
  <si>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</si>
  <si>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</si>
  <si>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</si>
  <si>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</si>
  <si>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</si>
  <si>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</si>
  <si>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</si>
  <si>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</si>
  <si>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</si>
  <si>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</si>
  <si>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</si>
  <si>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</si>
  <si>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</si>
  <si>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</si>
  <si>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</si>
  <si>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</si>
  <si>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</si>
  <si>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</si>
  <si>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</si>
  <si>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</si>
  <si>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</si>
  <si>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</si>
  <si>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</si>
  <si>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</si>
  <si>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</si>
  <si>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</si>
  <si>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</si>
  <si>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</si>
  <si>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</si>
  <si>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</si>
  <si>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</si>
  <si>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</si>
  <si>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</si>
  <si>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</si>
  <si>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</si>
  <si>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</si>
  <si>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</si>
  <si>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</si>
  <si>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</si>
  <si>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</si>
  <si>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</si>
  <si>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</si>
  <si>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</si>
  <si>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</si>
  <si>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</si>
  <si>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</si>
  <si>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</si>
  <si>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</si>
  <si>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</si>
  <si>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</si>
  <si>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</si>
  <si>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</si>
  <si>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</si>
  <si>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</si>
  <si>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</si>
  <si>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</si>
  <si>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</si>
  <si>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</si>
  <si>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</si>
  <si>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</si>
  <si>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</si>
  <si>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</si>
  <si>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</si>
  <si>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</si>
  <si>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</si>
  <si>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</si>
  <si>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</si>
  <si>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</si>
  <si>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</si>
  <si>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</si>
  <si>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</si>
  <si>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</si>
  <si>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</si>
  <si>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</si>
  <si>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</si>
  <si>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</si>
  <si>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</si>
  <si>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</si>
  <si>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</si>
  <si>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</si>
  <si>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</si>
  <si>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</si>
  <si>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</si>
  <si>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</si>
  <si>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</si>
  <si>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</si>
  <si>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</si>
  <si>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</si>
  <si>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</si>
  <si>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</si>
  <si>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</si>
  <si>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</si>
  <si>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</si>
  <si>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</si>
  <si>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</si>
  <si>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</si>
  <si>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</si>
  <si>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</si>
  <si>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</si>
  <si>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</si>
  <si>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</si>
  <si>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</si>
  <si>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</si>
  <si>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</si>
  <si>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</si>
  <si>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</si>
  <si>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</si>
  <si>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</si>
  <si>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</si>
  <si>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</si>
  <si>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</si>
  <si>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</si>
  <si>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</si>
  <si>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</si>
  <si>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</si>
  <si>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</si>
  <si>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</si>
  <si>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</si>
  <si>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</si>
  <si>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</si>
  <si>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</si>
  <si>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</si>
  <si>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</si>
  <si>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</si>
  <si>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</si>
  <si>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</si>
  <si>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</si>
  <si>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</si>
  <si>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</si>
  <si>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</si>
  <si>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</si>
  <si>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</si>
  <si>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</si>
  <si>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</si>
  <si>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</si>
  <si>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</si>
  <si>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</si>
  <si>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</si>
  <si>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</si>
  <si>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</si>
  <si>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</si>
  <si>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</si>
  <si>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</si>
  <si>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</si>
  <si>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</si>
  <si>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</si>
  <si>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</si>
  <si>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</si>
  <si>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</si>
  <si>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</si>
  <si>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</si>
  <si>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</si>
  <si>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</si>
  <si>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</si>
  <si>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</si>
  <si>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</si>
  <si>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</si>
  <si>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</si>
  <si>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</si>
  <si>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</si>
  <si>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</si>
  <si>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</si>
  <si>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</si>
  <si>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</si>
  <si>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</si>
  <si>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</si>
  <si>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</si>
  <si>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</si>
  <si>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</si>
  <si>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</si>
  <si>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</si>
  <si>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</si>
  <si>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</si>
  <si>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</si>
  <si>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</si>
  <si>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</si>
  <si>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</si>
  <si>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</si>
  <si>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</si>
  <si>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</si>
  <si>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</si>
  <si>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</si>
  <si>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</si>
  <si>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</si>
  <si>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</si>
  <si>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</si>
  <si>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</si>
  <si>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</si>
  <si>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</si>
  <si>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</si>
  <si>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</si>
  <si>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</si>
  <si>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</si>
  <si>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</si>
  <si>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</si>
  <si>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</si>
  <si>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</si>
  <si>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</si>
  <si>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</si>
  <si>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</si>
  <si>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</si>
  <si>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</si>
  <si>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</si>
  <si>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</si>
  <si>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</si>
  <si>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</si>
  <si>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</si>
  <si>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</si>
  <si>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</si>
  <si>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</si>
  <si>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</si>
  <si>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</si>
  <si>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</si>
  <si>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</si>
  <si>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</si>
  <si>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</si>
  <si>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</si>
  <si>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</si>
  <si>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</si>
  <si>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</si>
  <si>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</si>
  <si>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</si>
  <si>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</si>
  <si>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</si>
  <si>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</si>
  <si>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</si>
  <si>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</si>
  <si>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</si>
  <si>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</si>
  <si>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</si>
  <si>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</si>
  <si>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</si>
  <si>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</si>
  <si>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</si>
  <si>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</si>
  <si>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</si>
  <si>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</si>
  <si>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</si>
  <si>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</si>
  <si>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</si>
  <si>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</si>
  <si>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</si>
  <si>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</si>
  <si>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</si>
  <si>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</si>
  <si>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</si>
  <si>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</si>
  <si>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</si>
  <si>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</si>
  <si>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</si>
  <si>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</si>
  <si>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</si>
  <si>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</si>
  <si>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</si>
  <si>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</si>
  <si>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</si>
  <si>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</si>
  <si>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</si>
  <si>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</si>
  <si>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</si>
  <si>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</si>
  <si>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</si>
  <si>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</si>
  <si>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</si>
  <si>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</si>
  <si>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</si>
  <si>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</si>
  <si>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</si>
  <si>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</si>
  <si>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</si>
  <si>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</si>
  <si>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</si>
  <si>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</si>
  <si>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</si>
  <si>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</si>
  <si>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</si>
  <si>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</si>
  <si>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</si>
  <si>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</si>
  <si>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</si>
  <si>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</si>
  <si>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</si>
  <si>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</si>
  <si>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</si>
  <si>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</si>
  <si>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</si>
  <si>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</si>
  <si>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</si>
  <si>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</si>
  <si>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</si>
  <si>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</si>
  <si>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</si>
  <si>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</si>
  <si>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</si>
  <si>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</si>
  <si>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</si>
  <si>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</si>
  <si>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</si>
  <si>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</si>
  <si>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</si>
  <si>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</si>
  <si>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</si>
  <si>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</si>
  <si>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</si>
  <si>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</si>
  <si>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</si>
  <si>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</si>
  <si>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</si>
  <si>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</si>
  <si>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</si>
  <si>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</si>
  <si>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</si>
  <si>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</si>
  <si>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</si>
  <si>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</si>
  <si>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</si>
  <si>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</si>
  <si>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</si>
  <si>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</si>
  <si>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</si>
  <si>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</si>
  <si>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</si>
  <si>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</si>
  <si>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</si>
  <si>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</si>
  <si>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</si>
  <si>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</si>
  <si>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</si>
  <si>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</si>
  <si>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</si>
  <si>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</si>
  <si>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</si>
  <si>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</si>
  <si>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</si>
  <si>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</si>
  <si>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</si>
  <si>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</si>
  <si>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</si>
  <si>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</si>
  <si>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</si>
  <si>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</si>
  <si>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</si>
  <si>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</si>
  <si>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</si>
  <si>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</si>
  <si>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</si>
  <si>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</si>
  <si>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</si>
  <si>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</si>
  <si>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</si>
  <si>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</si>
  <si>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</si>
  <si>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</si>
  <si>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</si>
  <si>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</si>
  <si>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</si>
  <si>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</si>
  <si>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</si>
  <si>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</si>
  <si>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</si>
  <si>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</si>
  <si>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</si>
  <si>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</si>
  <si>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</si>
  <si>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</si>
  <si>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</si>
  <si>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</si>
  <si>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</si>
  <si>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</si>
  <si>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</si>
  <si>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</si>
  <si>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</si>
  <si>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</si>
  <si>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</si>
  <si>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</si>
  <si>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</si>
  <si>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</si>
  <si>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</si>
  <si>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</si>
  <si>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</si>
  <si>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</si>
  <si>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</si>
  <si>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</si>
  <si>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</si>
  <si>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</si>
  <si>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</si>
  <si>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</si>
  <si>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</si>
  <si>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</si>
  <si>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</si>
  <si>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</si>
  <si>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</si>
  <si>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</si>
  <si>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</si>
  <si>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</si>
  <si>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</si>
  <si>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</si>
  <si>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</si>
  <si>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</si>
  <si>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</si>
  <si>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</si>
  <si>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</si>
  <si>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</si>
  <si>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</si>
  <si>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</si>
  <si>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</si>
  <si>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</si>
  <si>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</si>
  <si>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</si>
  <si>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</si>
  <si>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</si>
  <si>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</si>
  <si>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</si>
  <si>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</si>
  <si>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</si>
  <si>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</si>
  <si>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</si>
  <si>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</si>
  <si>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</si>
  <si>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</si>
  <si>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</si>
  <si>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</si>
  <si>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</si>
  <si>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</si>
  <si>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</si>
  <si>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</si>
  <si>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</si>
  <si>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</si>
  <si>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</si>
  <si>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</si>
  <si>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</si>
  <si>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</si>
  <si>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</si>
  <si>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</si>
  <si>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</si>
  <si>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</si>
  <si>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</si>
  <si>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</si>
  <si>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</si>
  <si>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</si>
  <si>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</si>
  <si>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</si>
  <si>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</si>
  <si>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</si>
  <si>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</si>
  <si>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</si>
  <si>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</si>
  <si>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</si>
  <si>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</si>
  <si>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</si>
  <si>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</si>
  <si>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</si>
  <si>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</si>
  <si>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</si>
  <si>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</si>
  <si>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</si>
  <si>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</si>
  <si>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</si>
  <si>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</si>
  <si>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</si>
  <si>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</si>
  <si>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</si>
  <si>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</si>
  <si>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</si>
  <si>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</si>
  <si>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</si>
  <si>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</si>
  <si>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</si>
  <si>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</si>
  <si>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</si>
  <si>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</si>
  <si>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</si>
  <si>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</si>
  <si>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</si>
  <si>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</si>
  <si>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</si>
  <si>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</si>
  <si>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</si>
  <si>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</si>
  <si>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</si>
  <si>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</si>
  <si>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</si>
  <si>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</si>
  <si>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</si>
  <si>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</si>
  <si>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</si>
  <si>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</si>
  <si>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</si>
  <si>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</si>
  <si>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</si>
  <si>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</si>
  <si>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</si>
  <si>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</si>
  <si>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</si>
  <si>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</si>
  <si>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</si>
  <si>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</si>
  <si>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</si>
  <si>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</si>
  <si>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</si>
  <si>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</si>
  <si>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</si>
  <si>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</si>
  <si>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</si>
  <si>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</si>
  <si>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</si>
  <si>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</si>
  <si>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</si>
  <si>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</si>
  <si>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</si>
  <si>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</si>
  <si>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</si>
  <si>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</si>
  <si>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</si>
  <si>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</si>
  <si>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</si>
  <si>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</si>
  <si>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</si>
  <si>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</si>
  <si>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</si>
  <si>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</si>
  <si>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</si>
  <si>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</si>
  <si>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</si>
  <si>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</si>
  <si>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</si>
  <si>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</si>
  <si>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</si>
  <si>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</si>
  <si>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</si>
  <si>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</si>
  <si>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</si>
  <si>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</si>
  <si>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</si>
  <si>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</si>
  <si>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</si>
  <si>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</si>
  <si>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</si>
  <si>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</si>
  <si>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</si>
  <si>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</si>
  <si>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</si>
  <si>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</si>
  <si>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</si>
  <si>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</si>
  <si>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</si>
  <si>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</si>
  <si>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</si>
  <si>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</si>
  <si>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</si>
  <si>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</si>
  <si>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</si>
  <si>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</si>
  <si>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</si>
  <si>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</si>
  <si>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</si>
  <si>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</si>
  <si>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</si>
  <si>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</si>
  <si>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</si>
  <si>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</si>
  <si>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</si>
  <si>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</si>
  <si>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</si>
  <si>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</si>
  <si>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</si>
  <si>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</si>
  <si>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</si>
  <si>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</si>
  <si>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</si>
  <si>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</si>
  <si>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</si>
  <si>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</si>
  <si>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</si>
  <si>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</si>
  <si>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</si>
  <si>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</si>
  <si>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</si>
  <si>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</si>
  <si>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</si>
  <si>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</si>
  <si>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</si>
  <si>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</si>
  <si>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</si>
  <si>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</si>
  <si>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</si>
  <si>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</si>
  <si>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</si>
  <si>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</si>
  <si>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</si>
  <si>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</si>
  <si>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</si>
  <si>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</si>
  <si>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</si>
  <si>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</si>
  <si>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</si>
  <si>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</si>
  <si>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</si>
  <si>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</si>
  <si>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</si>
  <si>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</si>
  <si>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</si>
  <si>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</si>
  <si>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</si>
  <si>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</si>
  <si>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</si>
  <si>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</si>
  <si>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</si>
  <si>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</si>
  <si>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</si>
  <si>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</si>
  <si>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</si>
  <si>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</si>
  <si>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</si>
  <si>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</si>
  <si>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</si>
  <si>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</si>
  <si>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</si>
  <si>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</si>
  <si>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</si>
  <si>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</si>
  <si>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</si>
  <si>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</si>
  <si>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</si>
  <si>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</si>
  <si>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</si>
  <si>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</si>
  <si>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</si>
  <si>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</si>
  <si>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</si>
  <si>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</si>
  <si>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</si>
  <si>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</si>
  <si>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</si>
  <si>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</si>
  <si>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</si>
  <si>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</si>
  <si>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</si>
  <si>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</si>
  <si>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</si>
  <si>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</si>
  <si>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</si>
  <si>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</si>
  <si>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</si>
  <si>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</si>
  <si>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</si>
  <si>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</si>
  <si>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</si>
  <si>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</si>
  <si>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</si>
  <si>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</si>
  <si>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</si>
  <si>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</si>
  <si>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</si>
  <si>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</si>
  <si>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</si>
  <si>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</si>
  <si>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</si>
  <si>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</si>
  <si>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</si>
  <si>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</si>
  <si>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</si>
  <si>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</si>
  <si>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</si>
  <si>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</si>
  <si>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</si>
  <si>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</si>
  <si>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</si>
  <si>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</si>
  <si>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</si>
  <si>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</si>
  <si>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</si>
  <si>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</si>
  <si>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</si>
  <si>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</si>
  <si>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</si>
  <si>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</si>
  <si>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</si>
  <si>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</si>
  <si>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</si>
  <si>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</si>
  <si>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</si>
  <si>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</si>
  <si>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</si>
  <si>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</si>
  <si>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</si>
  <si>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</si>
  <si>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</si>
  <si>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</si>
  <si>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</si>
  <si>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</si>
  <si>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</si>
  <si>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</si>
  <si>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</si>
  <si>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</si>
  <si>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</si>
  <si>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</si>
  <si>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</si>
  <si>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</si>
  <si>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</si>
  <si>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</si>
  <si>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</si>
  <si>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</si>
  <si>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</si>
  <si>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</si>
  <si>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</si>
  <si>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</si>
  <si>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</si>
  <si>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</si>
  <si>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</si>
  <si>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</si>
  <si>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</si>
  <si>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</si>
  <si>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</si>
  <si>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</si>
  <si>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</si>
  <si>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</si>
  <si>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</si>
  <si>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</si>
  <si>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</si>
  <si>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</si>
  <si>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</si>
  <si>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</si>
  <si>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</si>
  <si>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</si>
  <si>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</si>
  <si>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</si>
  <si>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</si>
  <si>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</si>
  <si>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</si>
  <si>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</si>
  <si>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</si>
  <si>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</si>
  <si>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</si>
  <si>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</si>
  <si>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</si>
  <si>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</si>
  <si>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</si>
  <si>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</si>
  <si>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</si>
  <si>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</si>
  <si>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</si>
  <si>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</si>
  <si>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</si>
  <si>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</si>
  <si>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</si>
  <si>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</si>
  <si>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</si>
  <si>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</si>
  <si>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</si>
  <si>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</si>
  <si>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</si>
  <si>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</si>
  <si>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</si>
  <si>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</si>
  <si>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</si>
  <si>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</si>
  <si>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</si>
  <si>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</si>
  <si>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</si>
  <si>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</si>
  <si>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</si>
  <si>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</si>
  <si>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</si>
  <si>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</si>
  <si>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</si>
  <si>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</si>
  <si>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</si>
  <si>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</si>
  <si>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</si>
  <si>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</si>
  <si>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</si>
  <si>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</si>
  <si>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</si>
  <si>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</si>
  <si>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</si>
  <si>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</si>
  <si>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</si>
  <si>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</si>
  <si>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</si>
  <si>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</si>
  <si>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</si>
  <si>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</si>
  <si>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</si>
  <si>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</si>
  <si>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</si>
  <si>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</si>
  <si>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</si>
  <si>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</si>
  <si>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</si>
  <si>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</si>
  <si>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</si>
  <si>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</si>
  <si>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</si>
  <si>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</si>
  <si>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</si>
  <si>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</si>
  <si>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</si>
  <si>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</si>
  <si>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</si>
  <si>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</si>
  <si>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</si>
  <si>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</si>
  <si>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</si>
  <si>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</si>
  <si>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</si>
  <si>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</si>
  <si>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</si>
  <si>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</si>
  <si>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</si>
  <si>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</si>
  <si>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</si>
  <si>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</si>
  <si>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</si>
  <si>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</si>
  <si>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</si>
  <si>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</si>
  <si>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</si>
  <si>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</si>
  <si>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</si>
  <si>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</si>
  <si>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</si>
  <si>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</si>
  <si>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</si>
  <si>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</si>
  <si>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</si>
  <si>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</si>
  <si>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</si>
  <si>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</si>
  <si>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</si>
  <si>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</si>
  <si>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</si>
  <si>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</si>
  <si>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</si>
  <si>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</si>
  <si>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</si>
  <si>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</si>
  <si>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</si>
  <si>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</si>
  <si>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</si>
  <si>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</si>
  <si>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</si>
  <si>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</si>
  <si>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</si>
  <si>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</si>
  <si>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</si>
  <si>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</si>
  <si>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</si>
  <si>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</si>
  <si>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</si>
  <si>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</si>
  <si>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</si>
  <si>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</si>
  <si>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</si>
  <si>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</si>
  <si>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</si>
  <si>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</si>
  <si>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</si>
  <si>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</si>
  <si>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</si>
  <si>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</si>
  <si>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</si>
  <si>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</si>
  <si>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</si>
  <si>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</si>
  <si>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</si>
  <si>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</si>
  <si>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</si>
  <si>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</si>
  <si>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</si>
  <si>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</si>
  <si>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</si>
  <si>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</si>
  <si>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</si>
  <si>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</si>
  <si>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</si>
  <si>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</si>
  <si>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</si>
  <si>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</si>
  <si>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</si>
  <si>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</si>
  <si>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</si>
  <si>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</si>
  <si>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</si>
  <si>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</si>
  <si>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</si>
  <si>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</si>
  <si>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</si>
  <si>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</si>
  <si>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</si>
  <si>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</si>
  <si>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</si>
  <si>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</si>
  <si>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</si>
  <si>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</si>
  <si>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</si>
  <si>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</si>
  <si>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</si>
  <si>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</si>
  <si>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</si>
  <si>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</si>
  <si>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</si>
  <si>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</si>
  <si>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</si>
  <si>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</si>
  <si>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</si>
  <si>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</si>
  <si>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</si>
  <si>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</si>
  <si>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</si>
  <si>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</si>
  <si>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</si>
  <si>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</si>
  <si>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</si>
  <si>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</si>
  <si>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</si>
  <si>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</si>
  <si>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</si>
  <si>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</si>
  <si>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</si>
  <si>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</si>
  <si>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</si>
  <si>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</si>
  <si>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</si>
  <si>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</si>
  <si>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</si>
  <si>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</si>
  <si>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</si>
  <si>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</si>
  <si>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</si>
  <si>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</si>
  <si>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</si>
  <si>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</si>
  <si>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</si>
  <si>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</si>
  <si>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</si>
  <si>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</si>
  <si>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</si>
  <si>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</si>
  <si>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</si>
  <si>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</si>
  <si>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</si>
  <si>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</si>
  <si>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</si>
  <si>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</si>
  <si>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</si>
  <si>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</si>
  <si>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</si>
  <si>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</si>
  <si>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</si>
  <si>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</si>
  <si>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</si>
  <si>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</si>
  <si>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</si>
  <si>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</si>
  <si>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</si>
  <si>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</si>
  <si>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</si>
  <si>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</si>
  <si>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</si>
  <si>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</si>
  <si>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</si>
  <si>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</si>
  <si>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</si>
  <si>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</si>
  <si>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</si>
  <si>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</si>
  <si>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</si>
  <si>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</si>
  <si>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</si>
  <si>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</si>
  <si>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</si>
  <si>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</si>
  <si>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</si>
  <si>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</si>
  <si>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</si>
  <si>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</si>
  <si>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</si>
  <si>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</si>
  <si>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</si>
  <si>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</si>
  <si>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</si>
  <si>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</si>
  <si>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</si>
  <si>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</si>
  <si>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</si>
  <si>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</si>
  <si>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</si>
  <si>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</si>
  <si>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</si>
  <si>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</si>
  <si>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</si>
  <si>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</si>
  <si>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</si>
  <si>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</si>
  <si>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</si>
  <si>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</si>
  <si>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</si>
  <si>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</si>
  <si>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</si>
  <si>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</si>
  <si>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</si>
  <si>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</si>
  <si>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</si>
  <si>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</si>
  <si>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</si>
  <si>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</si>
  <si>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</si>
  <si>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</si>
  <si>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</si>
  <si>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</si>
  <si>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</si>
  <si>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</si>
  <si>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</si>
  <si>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</si>
  <si>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</si>
  <si>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</si>
  <si>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</si>
  <si>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</si>
  <si>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</si>
  <si>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</si>
  <si>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</si>
  <si>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</si>
  <si>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</si>
  <si>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</si>
  <si>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</si>
  <si>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</si>
  <si>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</si>
  <si>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</si>
  <si>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</si>
  <si>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</si>
  <si>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</si>
  <si>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</si>
  <si>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</si>
  <si>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</si>
  <si>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</si>
  <si>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</si>
  <si>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</si>
  <si>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</si>
  <si>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</si>
  <si>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</si>
  <si>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</si>
  <si>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</si>
  <si>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</si>
  <si>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</si>
  <si>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</si>
  <si>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</si>
  <si>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</si>
  <si>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</si>
  <si>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</si>
  <si>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</si>
  <si>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</si>
  <si>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</si>
  <si>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</si>
  <si>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</si>
  <si>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</si>
  <si>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</si>
  <si>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</si>
  <si>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</si>
  <si>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</si>
  <si>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</si>
  <si>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</si>
  <si>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</si>
  <si>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</si>
  <si>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</si>
  <si>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</si>
  <si>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</si>
  <si>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</si>
  <si>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</si>
  <si>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</si>
  <si>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</si>
  <si>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</si>
  <si>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</si>
  <si>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</si>
  <si>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</si>
  <si>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</si>
  <si>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</si>
  <si>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</si>
  <si>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</si>
  <si>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</si>
  <si>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</si>
  <si>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</si>
  <si>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</si>
  <si>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</si>
  <si>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</si>
  <si>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</si>
  <si>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</si>
  <si>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</si>
  <si>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</si>
  <si>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</si>
  <si>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</si>
  <si>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</si>
  <si>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</si>
  <si>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</si>
  <si>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</si>
  <si>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</si>
  <si>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</si>
  <si>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</si>
  <si>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</si>
  <si>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</si>
  <si>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</si>
  <si>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</si>
  <si>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</si>
  <si>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</si>
  <si>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</si>
  <si>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</si>
  <si>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</si>
  <si>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</si>
  <si>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</si>
  <si>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</si>
  <si>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</si>
  <si>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</si>
  <si>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</si>
  <si>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</si>
  <si>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</si>
  <si>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</si>
  <si>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</si>
  <si>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</si>
  <si>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</si>
  <si>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</si>
  <si>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</si>
  <si>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</si>
  <si>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</si>
  <si>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</si>
  <si>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</si>
  <si>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</si>
  <si>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</si>
  <si>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</si>
  <si>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</si>
  <si>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</si>
  <si>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</si>
  <si>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</si>
  <si>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</si>
  <si>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</si>
  <si>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</si>
  <si>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</si>
  <si>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</si>
  <si>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</si>
  <si>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</si>
  <si>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</si>
  <si>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</si>
  <si>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</si>
  <si>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</si>
  <si>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</si>
  <si>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</si>
  <si>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</si>
  <si>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</si>
  <si>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</si>
  <si>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</si>
  <si>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</si>
  <si>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</si>
  <si>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</si>
  <si>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</si>
  <si>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</si>
  <si>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</si>
  <si>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</si>
  <si>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</si>
  <si>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</si>
  <si>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</si>
  <si>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</si>
  <si>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</si>
  <si>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</si>
  <si>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</si>
  <si>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</si>
  <si>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</si>
  <si>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</si>
  <si>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</si>
  <si>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</si>
  <si>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</si>
  <si>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</si>
  <si>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</si>
  <si>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</si>
  <si>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</si>
  <si>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</si>
  <si>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</si>
  <si>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</si>
  <si>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</si>
  <si>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</si>
  <si>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</si>
  <si>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</si>
  <si>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</si>
  <si>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</si>
  <si>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</si>
  <si>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</si>
  <si>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</si>
  <si>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</si>
  <si>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</si>
  <si>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</si>
  <si>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</si>
  <si>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</si>
  <si>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</si>
  <si>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</si>
  <si>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</si>
  <si>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</si>
  <si>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</si>
  <si>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</si>
  <si>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</si>
  <si>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</si>
  <si>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</si>
  <si>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</si>
  <si>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</si>
  <si>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</si>
  <si>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</si>
  <si>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</si>
  <si>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</si>
  <si>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</si>
  <si>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</si>
  <si>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</si>
  <si>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</si>
  <si>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</si>
  <si>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</si>
  <si>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</si>
  <si>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</si>
  <si>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</si>
  <si>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</si>
  <si>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</si>
  <si>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</si>
  <si>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</si>
  <si>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</si>
  <si>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</si>
  <si>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</si>
  <si>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</si>
  <si>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</si>
  <si>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</si>
  <si>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</si>
  <si>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</si>
  <si>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</si>
  <si>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</si>
  <si>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</si>
  <si>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</si>
  <si>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</si>
  <si>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</si>
  <si>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</si>
  <si>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</si>
  <si>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</si>
  <si>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</si>
  <si>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</si>
  <si>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</si>
  <si>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</si>
  <si>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</si>
  <si>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</si>
  <si>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</si>
  <si>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</si>
  <si>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</si>
  <si>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</si>
  <si>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</si>
  <si>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</si>
  <si>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</si>
  <si>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</si>
  <si>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</si>
  <si>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</si>
  <si>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</si>
  <si>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</si>
  <si>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</si>
  <si>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</si>
  <si>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</si>
  <si>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</si>
  <si>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</si>
  <si>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</si>
  <si>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</si>
  <si>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</si>
  <si>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</si>
  <si>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</si>
  <si>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</si>
  <si>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</si>
  <si>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</si>
  <si>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</si>
  <si>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</si>
  <si>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</si>
  <si>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</si>
  <si>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</si>
  <si>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</si>
  <si>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</si>
  <si>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</si>
  <si>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</si>
  <si>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</si>
  <si>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</si>
  <si>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</si>
  <si>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</si>
  <si>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</si>
  <si>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</si>
  <si>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</si>
  <si>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</si>
  <si>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</si>
  <si>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</si>
  <si>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</si>
  <si>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</si>
  <si>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</si>
  <si>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</si>
  <si>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</si>
  <si>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</si>
  <si>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</si>
  <si>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</si>
  <si>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</si>
  <si>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</si>
  <si>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</si>
  <si>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</si>
  <si>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</si>
  <si>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</si>
  <si>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</si>
  <si>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</si>
  <si>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</si>
  <si>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</si>
  <si>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</si>
  <si>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</si>
  <si>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</si>
  <si>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</si>
  <si>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</si>
  <si>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</si>
  <si>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</si>
  <si>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</si>
  <si>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</si>
  <si>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</si>
  <si>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</si>
  <si>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</si>
  <si>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</si>
  <si>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</si>
  <si>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</si>
  <si>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</si>
  <si>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</si>
  <si>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</si>
  <si>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</si>
  <si>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</si>
  <si>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</si>
  <si>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</si>
  <si>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</si>
  <si>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</si>
  <si>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</si>
  <si>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</si>
  <si>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</si>
  <si>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</si>
  <si>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</si>
  <si>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</si>
  <si>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</si>
  <si>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</si>
  <si>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</si>
  <si>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</si>
  <si>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</si>
  <si>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</si>
  <si>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</si>
  <si>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</si>
  <si>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</si>
  <si>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</si>
  <si>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</si>
  <si>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</si>
  <si>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</si>
  <si>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</si>
  <si>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</si>
  <si>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</si>
  <si>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</si>
  <si>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</si>
  <si>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</si>
  <si>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</si>
  <si>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</si>
  <si>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</si>
  <si>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</si>
  <si>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</si>
  <si>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</si>
  <si>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</si>
  <si>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</si>
  <si>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</si>
  <si>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</si>
  <si>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</si>
  <si>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</si>
  <si>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</si>
  <si>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</si>
  <si>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</si>
  <si>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</si>
  <si>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</si>
  <si>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</si>
  <si>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</si>
  <si>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</si>
  <si>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</si>
  <si>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</si>
  <si>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</si>
  <si>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</si>
  <si>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</si>
  <si>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</si>
  <si>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</si>
  <si>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</si>
  <si>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</si>
  <si>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</si>
  <si>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</si>
  <si>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</si>
  <si>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</si>
  <si>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</si>
  <si>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</si>
  <si>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</si>
  <si>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</si>
  <si>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</si>
  <si>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</si>
  <si>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</si>
  <si>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</si>
  <si>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</si>
  <si>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</si>
  <si>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</si>
  <si>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</si>
  <si>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</si>
  <si>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</si>
  <si>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</si>
  <si>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</si>
  <si>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</si>
  <si>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</si>
  <si>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</si>
  <si>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</si>
  <si>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</si>
  <si>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</si>
  <si>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</si>
  <si>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</si>
  <si>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</si>
  <si>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</si>
  <si>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</si>
  <si>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</si>
  <si>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</si>
  <si>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</si>
  <si>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</si>
  <si>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</si>
  <si>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</si>
  <si>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</si>
  <si>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</si>
  <si>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</si>
  <si>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</si>
  <si>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</si>
  <si>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</si>
  <si>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</si>
  <si>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</si>
  <si>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</si>
  <si>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</si>
  <si>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</si>
  <si>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</si>
  <si>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</si>
  <si>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</si>
  <si>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</si>
  <si>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</si>
  <si>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</si>
  <si>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</si>
  <si>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</si>
  <si>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</si>
  <si>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</si>
  <si>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</si>
  <si>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</si>
  <si>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</si>
  <si>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</si>
  <si>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</si>
  <si>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</si>
  <si>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</si>
  <si>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</si>
  <si>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</si>
  <si>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</si>
  <si>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</si>
  <si>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</si>
  <si>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</si>
  <si>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</si>
  <si>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</si>
  <si>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</si>
  <si>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</si>
  <si>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</si>
  <si>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</si>
  <si>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</si>
  <si>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</si>
  <si>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</si>
  <si>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</si>
  <si>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</si>
  <si>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</si>
  <si>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</si>
  <si>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</si>
  <si>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</si>
  <si>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</si>
  <si>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</si>
  <si>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</si>
  <si>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</si>
  <si>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</si>
  <si>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</si>
  <si>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</si>
  <si>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</si>
  <si>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</si>
  <si>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</si>
  <si>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</si>
  <si>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</si>
  <si>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</si>
  <si>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</si>
  <si>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</si>
  <si>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</si>
  <si>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</si>
  <si>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</si>
  <si>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</si>
  <si>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</si>
  <si>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</si>
  <si>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</si>
  <si>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</si>
  <si>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</si>
  <si>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</si>
  <si>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</si>
  <si>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</si>
  <si>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</si>
  <si>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</si>
  <si>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</si>
  <si>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</si>
  <si>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</si>
  <si>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</si>
  <si>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</si>
  <si>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</si>
  <si>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</si>
  <si>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</si>
  <si>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</si>
  <si>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</si>
  <si>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</si>
  <si>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</si>
  <si>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</si>
  <si>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</si>
  <si>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</si>
  <si>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</si>
  <si>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</si>
  <si>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</si>
  <si>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</si>
  <si>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</si>
  <si>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</si>
  <si>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</si>
  <si>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</si>
  <si>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</si>
  <si>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</si>
  <si>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</si>
  <si>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</si>
  <si>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</si>
  <si>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</si>
  <si>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</si>
  <si>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</si>
  <si>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</si>
  <si>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</si>
  <si>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</si>
  <si>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</si>
  <si>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</si>
  <si>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</si>
  <si>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</si>
  <si>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</si>
  <si>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</si>
  <si>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</si>
  <si>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</si>
  <si>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</si>
  <si>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</si>
  <si>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</si>
  <si>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</si>
  <si>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</si>
  <si>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</si>
  <si>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</si>
  <si>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</si>
  <si>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</si>
  <si>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</si>
  <si>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</si>
  <si>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</si>
  <si>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</si>
  <si>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</si>
  <si>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</si>
  <si>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</si>
  <si>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</si>
  <si>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</si>
  <si>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</si>
  <si>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</si>
  <si>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</si>
  <si>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</si>
  <si>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</si>
  <si>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</si>
  <si>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</si>
  <si>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</si>
  <si>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</si>
  <si>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</si>
  <si>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</si>
  <si>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</si>
  <si>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</si>
  <si>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</si>
  <si>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</si>
  <si>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</si>
  <si>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</si>
  <si>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</si>
  <si>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</si>
  <si>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</si>
  <si>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</si>
  <si>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</si>
  <si>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</si>
  <si>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</si>
  <si>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</si>
  <si>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</si>
  <si>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</si>
  <si>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</si>
  <si>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</si>
  <si>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</si>
  <si>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</si>
  <si>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</si>
  <si>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</si>
  <si>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</si>
  <si>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</si>
  <si>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</si>
  <si>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</si>
  <si>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</si>
  <si>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</si>
  <si>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</si>
  <si>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</si>
  <si>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</si>
  <si>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</si>
  <si>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</si>
  <si>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</si>
  <si>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</si>
  <si>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</si>
  <si>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</si>
  <si>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</si>
  <si>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</si>
  <si>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</si>
  <si>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</si>
  <si>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</si>
  <si>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</si>
  <si>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</si>
  <si>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</si>
  <si>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</si>
  <si>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</si>
  <si>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</si>
  <si>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</si>
  <si>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</si>
  <si>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</si>
  <si>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</si>
  <si>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</si>
  <si>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</si>
  <si>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</si>
  <si>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</si>
  <si>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</si>
  <si>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</si>
  <si>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</si>
  <si>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</si>
  <si>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</si>
  <si>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</si>
  <si>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</si>
  <si>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</si>
  <si>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</si>
  <si>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</si>
  <si>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</si>
  <si>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</si>
  <si>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</si>
  <si>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</si>
  <si>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</si>
  <si>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</si>
  <si>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</si>
  <si>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</si>
  <si>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</si>
  <si>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</si>
  <si>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</si>
  <si>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</si>
  <si>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</si>
  <si>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</si>
  <si>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</si>
  <si>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</si>
  <si>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</si>
  <si>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</si>
  <si>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</si>
  <si>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</si>
  <si>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</si>
  <si>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</si>
  <si>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</si>
  <si>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</si>
  <si>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</si>
  <si>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</si>
  <si>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</si>
  <si>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</si>
  <si>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</si>
  <si>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</si>
  <si>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</si>
  <si>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</si>
  <si>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</si>
  <si>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</si>
  <si>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</si>
  <si>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</si>
  <si>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</si>
  <si>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</si>
  <si>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</si>
  <si>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</si>
  <si>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</si>
  <si>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</si>
  <si>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</si>
  <si>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</si>
  <si>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</si>
  <si>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</si>
  <si>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</si>
  <si>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</si>
  <si>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</si>
  <si>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</si>
  <si>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</si>
  <si>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</si>
  <si>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</si>
  <si>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</si>
  <si>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</si>
  <si>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</si>
  <si>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</si>
  <si>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</si>
  <si>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</si>
  <si>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</si>
  <si>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</si>
  <si>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</si>
  <si>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</si>
  <si>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</si>
  <si>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</si>
  <si>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</si>
  <si>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</si>
  <si>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</si>
  <si>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</si>
  <si>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</si>
  <si>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</si>
  <si>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</si>
  <si>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</si>
  <si>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</si>
  <si>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</si>
  <si>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</si>
  <si>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</si>
  <si>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</si>
  <si>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</si>
  <si>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</si>
  <si>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</si>
  <si>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</si>
  <si>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</si>
  <si>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</si>
  <si>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</si>
  <si>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</si>
  <si>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</si>
  <si>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</si>
  <si>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</si>
  <si>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</si>
  <si>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</si>
  <si>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</si>
  <si>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</si>
  <si>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</si>
  <si>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</si>
  <si>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</si>
  <si>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</si>
  <si>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</si>
  <si>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</si>
  <si>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</si>
  <si>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</si>
  <si>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</si>
  <si>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</si>
  <si>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</si>
  <si>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</si>
  <si>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</si>
  <si>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</si>
  <si>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</si>
  <si>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</si>
  <si>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</si>
  <si>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</si>
  <si>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</si>
  <si>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</si>
  <si>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</si>
  <si>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</si>
  <si>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</si>
  <si>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</si>
  <si>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</si>
  <si>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</si>
  <si>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</si>
  <si>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</si>
  <si>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</si>
  <si>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</si>
  <si>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</si>
  <si>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</si>
  <si>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</si>
  <si>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</si>
  <si>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</si>
  <si>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</si>
  <si>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</si>
  <si>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</si>
  <si>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</si>
  <si>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</si>
  <si>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</si>
  <si>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</si>
  <si>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</si>
  <si>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</si>
  <si>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</si>
  <si>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</si>
  <si>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</si>
  <si>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</si>
  <si>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</si>
  <si>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</si>
  <si>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</si>
  <si>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</si>
  <si>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</si>
  <si>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</si>
  <si>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</si>
  <si>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</si>
  <si>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</si>
  <si>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</si>
  <si>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</si>
  <si>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</si>
  <si>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</si>
  <si>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</si>
  <si>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</si>
  <si>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</si>
  <si>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</si>
  <si>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</si>
  <si>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</si>
  <si>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</si>
  <si>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</si>
  <si>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</si>
  <si>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</si>
  <si>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</si>
  <si>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</si>
  <si>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</si>
  <si>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</si>
  <si>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</si>
  <si>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</si>
  <si>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</si>
  <si>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</si>
  <si>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</si>
  <si>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</si>
  <si>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</si>
  <si>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</si>
  <si>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</si>
  <si>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</si>
  <si>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</si>
  <si>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</si>
  <si>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</si>
  <si>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</si>
  <si>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</si>
  <si>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</si>
  <si>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</si>
  <si>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</si>
  <si>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</si>
  <si>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</si>
  <si>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</si>
  <si>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</si>
  <si>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</si>
  <si>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</si>
  <si>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</si>
  <si>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</si>
  <si>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</si>
  <si>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</si>
  <si>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</si>
  <si>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</si>
  <si>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</si>
  <si>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</si>
  <si>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</si>
  <si>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</si>
  <si>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</si>
  <si>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</si>
  <si>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</si>
  <si>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</si>
  <si>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</si>
  <si>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</si>
  <si>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</si>
  <si>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</si>
  <si>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</si>
  <si>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</si>
  <si>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</si>
  <si>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</si>
  <si>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</si>
  <si>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</si>
  <si>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</si>
  <si>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</si>
  <si>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</si>
  <si>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</si>
  <si>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</si>
  <si>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</si>
  <si>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</si>
  <si>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</si>
  <si>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</si>
  <si>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</si>
  <si>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</si>
  <si>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</si>
  <si>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</si>
  <si>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</si>
  <si>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</si>
  <si>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</si>
  <si>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</si>
  <si>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</si>
  <si>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</si>
  <si>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</si>
  <si>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</si>
  <si>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</si>
  <si>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</si>
  <si>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</si>
  <si>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</si>
  <si>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</si>
  <si>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</si>
  <si>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</si>
  <si>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</si>
  <si>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</si>
  <si>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</si>
  <si>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</si>
  <si>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</si>
  <si>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</si>
  <si>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</si>
  <si>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</si>
  <si>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</si>
  <si>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</si>
  <si>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</si>
  <si>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</si>
  <si>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</si>
  <si>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</si>
  <si>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</si>
  <si>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</si>
  <si>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</si>
  <si>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</si>
  <si>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</si>
  <si>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</si>
  <si>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</si>
  <si>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</si>
  <si>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</si>
  <si>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</si>
  <si>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</si>
  <si>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</si>
  <si>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</si>
  <si>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</si>
  <si>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</si>
  <si>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</si>
  <si>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</si>
  <si>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</si>
  <si>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</si>
  <si>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</si>
  <si>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</si>
  <si>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</si>
  <si>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</si>
  <si>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</si>
  <si>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</si>
  <si>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</si>
  <si>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</si>
  <si>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</si>
  <si>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</si>
  <si>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</si>
  <si>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</si>
  <si>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</si>
  <si>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</si>
  <si>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</si>
  <si>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</si>
  <si>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</si>
  <si>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</si>
  <si>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</si>
  <si>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</si>
  <si>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</si>
  <si>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</si>
  <si>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</si>
  <si>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</si>
  <si>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</si>
  <si>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</si>
  <si>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</si>
  <si>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</si>
  <si>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</si>
  <si>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</si>
  <si>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</si>
  <si>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</si>
  <si>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</si>
  <si>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</si>
  <si>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</si>
  <si>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</si>
  <si>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</si>
  <si>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</si>
  <si>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</si>
  <si>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</si>
  <si>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</si>
  <si>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</si>
  <si>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</si>
  <si>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</si>
  <si>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</si>
  <si>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</si>
  <si>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</si>
  <si>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</si>
  <si>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</si>
  <si>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</si>
  <si>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</si>
  <si>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</si>
  <si>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</si>
  <si>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</si>
  <si>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</si>
  <si>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</si>
  <si>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</si>
  <si>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</si>
  <si>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</si>
  <si>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</si>
  <si>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</si>
  <si>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</si>
  <si>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</si>
  <si>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</si>
  <si>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</si>
  <si>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</si>
  <si>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</si>
  <si>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</si>
  <si>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</si>
  <si>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</si>
  <si>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</si>
  <si>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</si>
  <si>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</si>
  <si>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</si>
  <si>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</si>
  <si>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</si>
  <si>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</si>
  <si>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</si>
  <si>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</si>
  <si>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</si>
  <si>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</si>
  <si>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</si>
  <si>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</si>
  <si>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</si>
  <si>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</si>
  <si>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</si>
  <si>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</si>
  <si>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</si>
  <si>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</si>
  <si>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</si>
  <si>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</si>
  <si>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</si>
  <si>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</si>
  <si>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</si>
  <si>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</si>
  <si>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</si>
  <si>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</si>
  <si>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</si>
  <si>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</si>
  <si>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</si>
  <si>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</si>
  <si>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</si>
  <si>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</si>
  <si>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</si>
  <si>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</si>
  <si>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</si>
  <si>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</si>
  <si>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</si>
  <si>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</si>
  <si>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</si>
  <si>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</si>
  <si>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</si>
  <si>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</si>
  <si>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</si>
  <si>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</si>
  <si>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</si>
  <si>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</si>
  <si>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</si>
  <si>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</si>
  <si>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</si>
  <si>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</si>
  <si>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</si>
  <si>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</si>
  <si>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</si>
  <si>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</si>
  <si>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</si>
  <si>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</si>
  <si>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</si>
  <si>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</si>
  <si>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</si>
  <si>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</si>
  <si>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</si>
  <si>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</si>
  <si>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</si>
  <si>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</si>
  <si>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</si>
  <si>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</si>
  <si>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</si>
  <si>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</si>
  <si>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</si>
  <si>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</si>
  <si>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</si>
  <si>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</si>
  <si>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</si>
  <si>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</si>
  <si>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</si>
  <si>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</si>
  <si>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</si>
  <si>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</si>
  <si>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</si>
  <si>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</si>
  <si>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</si>
  <si>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</si>
  <si>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</si>
  <si>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</si>
  <si>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</si>
  <si>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</si>
  <si>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</si>
  <si>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</si>
  <si>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</si>
  <si>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</si>
  <si>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</si>
  <si>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</si>
  <si>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</si>
  <si>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</si>
  <si>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</si>
  <si>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</si>
  <si>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</si>
  <si>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</si>
  <si>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</si>
  <si>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</si>
  <si>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</si>
  <si>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</si>
  <si>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</si>
  <si>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</si>
  <si>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</si>
  <si>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</si>
  <si>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</si>
  <si>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</si>
  <si>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</si>
  <si>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</si>
  <si>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</si>
  <si>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</si>
  <si>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</si>
  <si>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</si>
  <si>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</si>
  <si>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</si>
  <si>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</si>
  <si>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</si>
  <si>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</si>
  <si>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</si>
  <si>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</si>
  <si>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</si>
  <si>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</si>
  <si>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</si>
  <si>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</si>
  <si>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</si>
  <si>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</si>
  <si>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</si>
  <si>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</si>
  <si>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</si>
  <si>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</si>
  <si>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</si>
  <si>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</si>
  <si>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</si>
  <si>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</si>
  <si>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</si>
  <si>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</si>
  <si>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</si>
  <si>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</si>
  <si>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</si>
  <si>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</si>
  <si>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</si>
  <si>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</si>
  <si>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</si>
  <si>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</si>
  <si>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</si>
  <si>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</si>
  <si>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</si>
  <si>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</si>
  <si>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</si>
  <si>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</si>
  <si>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</si>
  <si>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</si>
  <si>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</si>
  <si>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</si>
  <si>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</si>
  <si>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</si>
  <si>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</si>
  <si>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</si>
  <si>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</si>
  <si>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</si>
  <si>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</si>
  <si>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</si>
  <si>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</si>
  <si>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</si>
  <si>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</si>
  <si>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</si>
  <si>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</si>
  <si>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</si>
  <si>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</si>
  <si>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</si>
  <si>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</si>
  <si>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</si>
  <si>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</si>
  <si>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</si>
  <si>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</si>
  <si>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</si>
  <si>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</si>
  <si>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</si>
  <si>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</si>
  <si>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</si>
  <si>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</si>
  <si>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</si>
  <si>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</si>
  <si>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</si>
  <si>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</si>
  <si>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</si>
  <si>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</si>
  <si>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</si>
  <si>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</si>
  <si>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</si>
  <si>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</si>
  <si>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</si>
  <si>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</si>
  <si>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</si>
  <si>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</si>
  <si>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</si>
  <si>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</si>
  <si>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</si>
  <si>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</si>
  <si>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</si>
  <si>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</si>
  <si>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</si>
  <si>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</si>
  <si>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</si>
  <si>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</si>
  <si>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</si>
  <si>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</si>
  <si>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</si>
  <si>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</si>
  <si>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</si>
  <si>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</si>
  <si>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</si>
  <si>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</si>
  <si>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</si>
  <si>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</si>
  <si>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</si>
  <si>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</si>
  <si>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</si>
  <si>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</si>
  <si>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</si>
  <si>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</si>
  <si>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</si>
  <si>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</si>
  <si>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</si>
  <si>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</si>
  <si>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</si>
  <si>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</si>
  <si>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</si>
  <si>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</si>
  <si>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</si>
  <si>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</si>
  <si>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</si>
  <si>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</si>
  <si>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</si>
  <si>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</si>
  <si>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</si>
  <si>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</si>
  <si>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</si>
  <si>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</si>
  <si>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</si>
  <si>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</si>
  <si>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</si>
  <si>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</si>
  <si>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</si>
  <si>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</si>
  <si>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</si>
  <si>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</si>
  <si>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</si>
  <si>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</si>
  <si>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</si>
  <si>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</si>
  <si>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</si>
  <si>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</si>
  <si>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</si>
  <si>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</si>
  <si>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</si>
  <si>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</si>
  <si>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</si>
  <si>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</si>
  <si>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</si>
  <si>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</si>
  <si>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</si>
  <si>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</si>
  <si>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</si>
  <si>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</si>
  <si>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</si>
  <si>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</si>
  <si>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</si>
  <si>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</si>
  <si>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</si>
  <si>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</si>
  <si>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</si>
  <si>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</si>
  <si>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</si>
  <si>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</si>
  <si>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</si>
  <si>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</si>
  <si>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</si>
  <si>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</si>
  <si>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</si>
  <si>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</si>
  <si>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</si>
  <si>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</si>
  <si>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</si>
  <si>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</si>
  <si>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</si>
  <si>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</si>
  <si>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</si>
  <si>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</si>
  <si>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</si>
  <si>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</si>
  <si>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</si>
  <si>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</si>
  <si>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</si>
  <si>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</si>
  <si>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</si>
  <si>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</si>
  <si>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</si>
  <si>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</si>
  <si>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</si>
  <si>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</si>
  <si>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</si>
  <si>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</si>
  <si>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</si>
  <si>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</si>
  <si>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</si>
  <si>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</si>
  <si>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</si>
  <si>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</si>
  <si>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</si>
  <si>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</si>
  <si>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</si>
  <si>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</si>
  <si>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</si>
  <si>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</si>
  <si>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</si>
  <si>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</si>
  <si>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</si>
  <si>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</si>
  <si>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</si>
  <si>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</si>
  <si>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</si>
  <si>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</si>
  <si>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</si>
  <si>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</si>
  <si>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</si>
  <si>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</si>
  <si>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</si>
  <si>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</si>
  <si>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</si>
  <si>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</si>
  <si>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</si>
  <si>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</si>
  <si>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</si>
  <si>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</si>
  <si>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</si>
  <si>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</si>
  <si>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</si>
  <si>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</si>
  <si>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</si>
  <si>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</si>
  <si>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</si>
  <si>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</si>
  <si>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</si>
  <si>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</si>
  <si>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</si>
  <si>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</si>
  <si>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</si>
  <si>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</si>
  <si>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</si>
  <si>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</si>
  <si>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</si>
  <si>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</si>
  <si>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</si>
  <si>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</si>
  <si>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</si>
  <si>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</si>
  <si>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</si>
  <si>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</si>
  <si>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</si>
  <si>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</si>
  <si>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</si>
  <si>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</si>
  <si>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</si>
  <si>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</si>
  <si>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</si>
  <si>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</si>
  <si>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</si>
  <si>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</si>
  <si>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</si>
  <si>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</si>
  <si>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</si>
  <si>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</si>
  <si>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</si>
  <si>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</si>
  <si>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</si>
  <si>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</si>
  <si>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</si>
  <si>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</si>
  <si>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</si>
  <si>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</si>
  <si>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</si>
  <si>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</si>
  <si>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</si>
  <si>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</si>
  <si>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</si>
  <si>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</si>
  <si>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</si>
  <si>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</si>
  <si>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</si>
  <si>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</si>
  <si>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</si>
  <si>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</si>
  <si>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</si>
  <si>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</si>
  <si>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</si>
  <si>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</si>
  <si>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</si>
  <si>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</si>
  <si>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</si>
  <si>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</si>
  <si>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</si>
  <si>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</si>
  <si>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</si>
  <si>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</si>
  <si>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</si>
  <si>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</si>
  <si>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</si>
  <si>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</si>
  <si>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</si>
  <si>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</si>
  <si>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</si>
  <si>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</si>
  <si>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</si>
  <si>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</si>
  <si>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</si>
  <si>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</si>
  <si>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</si>
  <si>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</si>
  <si>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</si>
  <si>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</si>
  <si>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</si>
  <si>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</si>
  <si>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</si>
  <si>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</si>
  <si>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</si>
  <si>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</si>
  <si>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</si>
  <si>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</si>
  <si>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</si>
  <si>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</si>
  <si>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</si>
  <si>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</si>
  <si>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</si>
  <si>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</si>
  <si>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</si>
  <si>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</si>
  <si>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</si>
  <si>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</si>
  <si>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</si>
  <si>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</si>
  <si>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</si>
  <si>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</si>
  <si>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</si>
  <si>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</si>
  <si>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</si>
  <si>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</si>
  <si>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</si>
  <si>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</si>
  <si>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</si>
  <si>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</si>
  <si>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</si>
  <si>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</si>
  <si>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</si>
  <si>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</si>
  <si>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</si>
  <si>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</si>
  <si>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</si>
  <si>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</si>
  <si>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</si>
  <si>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</si>
  <si>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</si>
  <si>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</si>
  <si>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</si>
  <si>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</si>
  <si>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</si>
  <si>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</si>
  <si>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</si>
  <si>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</si>
  <si>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</si>
  <si>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</si>
  <si>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</si>
  <si>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</si>
  <si>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</si>
  <si>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</si>
  <si>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</si>
  <si>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</si>
  <si>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</si>
  <si>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</si>
  <si>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</si>
  <si>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</si>
  <si>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</si>
  <si>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</si>
  <si>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</si>
  <si>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</si>
  <si>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</si>
  <si>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</si>
  <si>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</si>
  <si>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</si>
  <si>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</si>
  <si>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</si>
  <si>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</si>
  <si>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</si>
  <si>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</si>
  <si>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</si>
  <si>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</si>
  <si>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</si>
  <si>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</si>
  <si>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</si>
  <si>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</si>
  <si>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</si>
  <si>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</si>
  <si>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</si>
  <si>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</si>
  <si>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</si>
  <si>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</si>
  <si>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</si>
  <si>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</si>
  <si>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</si>
  <si>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</si>
  <si>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</si>
  <si>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</si>
  <si>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</si>
  <si>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</si>
  <si>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</si>
  <si>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</si>
  <si>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</si>
  <si>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</si>
  <si>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</si>
  <si>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</si>
  <si>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</si>
  <si>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</si>
  <si>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</si>
  <si>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</si>
  <si>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</si>
  <si>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</si>
  <si>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</si>
  <si>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</si>
  <si>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</si>
  <si>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</si>
  <si>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</si>
  <si>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</si>
  <si>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</si>
  <si>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</si>
  <si>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</si>
  <si>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</si>
  <si>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</si>
  <si>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</si>
  <si>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</si>
  <si>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</si>
  <si>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</si>
  <si>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</si>
  <si>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</si>
  <si>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</si>
  <si>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</si>
  <si>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</si>
  <si>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</si>
  <si>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</si>
  <si>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</si>
  <si>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</si>
  <si>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</si>
  <si>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</si>
  <si>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</si>
  <si>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</si>
  <si>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</si>
  <si>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</si>
  <si>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</si>
  <si>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</si>
  <si>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</si>
  <si>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</si>
  <si>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</si>
  <si>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</si>
  <si>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</si>
  <si>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</si>
  <si>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</si>
  <si>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</si>
  <si>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</si>
  <si>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</si>
  <si>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</si>
  <si>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</si>
  <si>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</si>
  <si>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</si>
  <si>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</si>
  <si>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</si>
  <si>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</si>
  <si>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</si>
  <si>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</si>
  <si>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</si>
  <si>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</si>
  <si>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</si>
  <si>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</si>
  <si>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</si>
  <si>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</si>
  <si>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</si>
  <si>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</si>
  <si>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</si>
  <si>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</si>
  <si>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</si>
  <si>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</si>
  <si>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</si>
  <si>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</si>
  <si>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</si>
  <si>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</si>
  <si>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</si>
  <si>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</si>
  <si>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</si>
  <si>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</si>
  <si>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</si>
  <si>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</si>
  <si>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</si>
  <si>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</si>
  <si>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</si>
  <si>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</si>
  <si>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</si>
  <si>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</si>
  <si>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</si>
  <si>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</si>
  <si>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</si>
  <si>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</si>
  <si>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</si>
  <si>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</si>
  <si>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</si>
  <si>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</si>
  <si>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</si>
  <si>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</si>
  <si>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</si>
  <si>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</si>
  <si>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</si>
  <si>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</si>
  <si>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</si>
  <si>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</si>
  <si>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</si>
  <si>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</si>
  <si>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</si>
  <si>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</si>
  <si>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</si>
  <si>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</si>
  <si>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</si>
  <si>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</si>
  <si>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</si>
  <si>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</si>
  <si>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</si>
  <si>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</si>
  <si>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</si>
  <si>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</si>
  <si>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</si>
  <si>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</si>
  <si>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</si>
  <si>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</si>
  <si>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</si>
  <si>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</si>
  <si>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</si>
  <si>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</si>
  <si>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</si>
  <si>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</si>
  <si>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</si>
  <si>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</si>
  <si>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</si>
  <si>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</si>
  <si>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</si>
  <si>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</si>
  <si>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</si>
  <si>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</si>
  <si>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</si>
  <si>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</si>
  <si>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</si>
  <si>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</si>
  <si>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</si>
  <si>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</si>
  <si>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</si>
  <si>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</si>
  <si>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</si>
  <si>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</si>
  <si>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</si>
  <si>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</si>
  <si>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</si>
  <si>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</si>
  <si>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</si>
  <si>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</si>
  <si>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</si>
  <si>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</si>
  <si>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</si>
  <si>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</si>
  <si>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</si>
  <si>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</si>
  <si>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</si>
  <si>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</si>
  <si>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</si>
  <si>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</si>
  <si>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</si>
  <si>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</si>
  <si>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</si>
  <si>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</si>
  <si>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</si>
  <si>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</si>
  <si>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</si>
  <si>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</si>
  <si>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</si>
  <si>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</si>
  <si>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</si>
  <si>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</si>
  <si>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</si>
  <si>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</si>
  <si>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</si>
  <si>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</si>
  <si>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</si>
  <si>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</si>
  <si>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</si>
  <si>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</si>
  <si>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</si>
  <si>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</si>
  <si>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</si>
  <si>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</si>
  <si>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</si>
  <si>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</si>
  <si>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</si>
  <si>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</si>
  <si>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</si>
  <si>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</si>
  <si>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</si>
  <si>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</si>
  <si>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</si>
  <si>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</si>
  <si>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</si>
  <si>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</si>
  <si>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</si>
  <si>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</si>
  <si>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</si>
  <si>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</si>
  <si>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</si>
  <si>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</si>
  <si>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</si>
  <si>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</si>
  <si>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</si>
  <si>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</si>
  <si>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</si>
  <si>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</si>
  <si>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</si>
  <si>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</si>
  <si>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</si>
  <si>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</si>
  <si>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</si>
  <si>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</si>
  <si>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</si>
  <si>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</si>
  <si>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</si>
  <si>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</si>
  <si>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</si>
  <si>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</si>
  <si>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</si>
  <si>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</si>
  <si>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</si>
  <si>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</si>
  <si>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</si>
  <si>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</si>
  <si>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</si>
  <si>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</si>
  <si>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</si>
  <si>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</si>
  <si>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</si>
  <si>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</si>
  <si>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</si>
  <si>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</si>
  <si>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</si>
  <si>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</si>
  <si>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</si>
  <si>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</si>
  <si>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</si>
  <si>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</si>
  <si>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</si>
  <si>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</si>
  <si>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</si>
  <si>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</si>
  <si>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</si>
  <si>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</si>
  <si>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</si>
  <si>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</si>
  <si>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</si>
  <si>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</si>
  <si>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</si>
  <si>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</si>
  <si>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</si>
  <si>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</si>
  <si>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</si>
  <si>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</si>
  <si>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</si>
  <si>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</si>
  <si>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</si>
  <si>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</si>
  <si>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</si>
  <si>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</si>
  <si>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</si>
  <si>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</si>
  <si>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</si>
  <si>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</si>
  <si>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</si>
  <si>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</si>
  <si>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</si>
  <si>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</si>
  <si>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</si>
  <si>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</si>
  <si>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</si>
  <si>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</si>
  <si>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</si>
  <si>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</si>
  <si>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</si>
  <si>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</si>
  <si>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</si>
  <si>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</si>
  <si>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</si>
  <si>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</si>
  <si>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</si>
  <si>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</si>
  <si>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</si>
  <si>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</si>
  <si>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</si>
  <si>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</si>
  <si>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</si>
  <si>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</si>
  <si>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</si>
  <si>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</si>
  <si>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</si>
  <si>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</si>
  <si>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</si>
  <si>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</si>
  <si>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</si>
  <si>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</si>
  <si>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</si>
  <si>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</si>
  <si>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</si>
  <si>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</si>
  <si>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</si>
  <si>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</si>
  <si>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</si>
  <si>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</si>
  <si>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</si>
  <si>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</si>
  <si>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</si>
  <si>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</si>
  <si>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</si>
  <si>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</si>
  <si>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</si>
  <si>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</si>
  <si>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</si>
  <si>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</si>
  <si>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</si>
  <si>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</si>
  <si>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</si>
  <si>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</si>
  <si>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</si>
  <si>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</si>
  <si>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</si>
  <si>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</si>
  <si>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</si>
  <si>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</si>
  <si>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</si>
  <si>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</si>
  <si>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</si>
  <si>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</si>
  <si>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</si>
  <si>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</si>
  <si>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</si>
  <si>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</si>
  <si>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</si>
  <si>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</si>
  <si>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</si>
  <si>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</si>
  <si>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</si>
  <si>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</si>
  <si>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</si>
  <si>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</si>
  <si>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</si>
  <si>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</si>
  <si>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</si>
  <si>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</si>
  <si>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</si>
  <si>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</si>
  <si>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</si>
  <si>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</si>
  <si>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</si>
  <si>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</si>
  <si>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</si>
  <si>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</si>
  <si>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</si>
  <si>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</si>
  <si>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</si>
  <si>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</si>
  <si>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</si>
  <si>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</si>
  <si>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</si>
  <si>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</si>
  <si>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</si>
  <si>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</si>
  <si>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</si>
  <si>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</si>
  <si>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</si>
  <si>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</si>
  <si>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</si>
  <si>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</si>
  <si>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</si>
  <si>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</si>
  <si>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</si>
  <si>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</si>
  <si>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</si>
  <si>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</si>
  <si>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</si>
  <si>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</si>
  <si>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</si>
  <si>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</si>
  <si>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</si>
  <si>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</si>
  <si>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</si>
  <si>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</si>
  <si>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</si>
  <si>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</si>
  <si>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</si>
  <si>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</si>
  <si>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</si>
  <si>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</si>
  <si>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</si>
  <si>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</si>
  <si>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</si>
  <si>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</si>
  <si>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</si>
  <si>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</si>
  <si>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</si>
  <si>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</si>
  <si>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</si>
  <si>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</si>
  <si>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</si>
  <si>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</si>
  <si>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</si>
  <si>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</si>
  <si>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</si>
  <si>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</si>
  <si>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</si>
  <si>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</si>
  <si>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</si>
  <si>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</si>
  <si>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</si>
  <si>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</si>
  <si>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</si>
  <si>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</si>
  <si>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</si>
  <si>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</si>
  <si>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</si>
  <si>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</si>
  <si>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</si>
  <si>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</si>
  <si>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</si>
  <si>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</si>
  <si>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</si>
  <si>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</si>
  <si>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</si>
  <si>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</si>
  <si>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</si>
  <si>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</si>
  <si>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</si>
  <si>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</si>
  <si>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</si>
  <si>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</si>
  <si>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</si>
  <si>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</si>
  <si>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</si>
  <si>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</si>
  <si>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</si>
  <si>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</si>
  <si>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</si>
  <si>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</si>
  <si>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</si>
  <si>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</si>
  <si>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</si>
  <si>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</si>
  <si>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</si>
  <si>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</si>
  <si>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</si>
  <si>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</si>
  <si>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</si>
  <si>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</si>
  <si>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</si>
  <si>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</si>
  <si>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</si>
  <si>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</si>
  <si>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</si>
  <si>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</si>
  <si>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</si>
  <si>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</si>
  <si>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</si>
  <si>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</si>
  <si>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</si>
  <si>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</si>
  <si>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</si>
  <si>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</si>
  <si>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</si>
  <si>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</si>
  <si>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</si>
  <si>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</si>
  <si>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</si>
  <si>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</si>
  <si>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</si>
  <si>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</si>
  <si>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</si>
  <si>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</si>
  <si>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</si>
  <si>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</si>
  <si>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</si>
  <si>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</si>
  <si>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</si>
  <si>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</si>
  <si>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</si>
  <si>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</si>
  <si>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</si>
  <si>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</si>
  <si>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</si>
  <si>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</si>
  <si>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</si>
  <si>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</si>
  <si>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</si>
  <si>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</si>
  <si>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</si>
  <si>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</si>
  <si>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</si>
  <si>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</si>
  <si>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</si>
  <si>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</si>
  <si>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</si>
  <si>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</si>
  <si>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</si>
  <si>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</si>
  <si>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</si>
  <si>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</si>
  <si>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</si>
  <si>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</si>
  <si>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</si>
  <si>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</si>
  <si>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</si>
  <si>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</si>
  <si>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</si>
  <si>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</si>
  <si>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</si>
  <si>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</si>
  <si>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</si>
  <si>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</si>
  <si>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</si>
  <si>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</si>
  <si>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</si>
  <si>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</si>
  <si>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</si>
  <si>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</si>
  <si>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</si>
  <si>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</si>
  <si>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</si>
  <si>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</si>
  <si>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</si>
  <si>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</si>
  <si>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</si>
  <si>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</si>
  <si>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</si>
  <si>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</si>
  <si>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</si>
  <si>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</si>
  <si>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</si>
  <si>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</si>
  <si>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</si>
  <si>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</si>
  <si>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</si>
  <si>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</si>
  <si>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</si>
  <si>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</si>
  <si>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</si>
  <si>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</si>
  <si>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</si>
  <si>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</si>
  <si>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</si>
  <si>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</si>
  <si>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</si>
  <si>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</si>
  <si>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</si>
  <si>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</si>
  <si>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</si>
  <si>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</si>
  <si>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</si>
  <si>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</si>
  <si>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</si>
  <si>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</si>
  <si>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</si>
  <si>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</si>
  <si>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</si>
  <si>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</si>
  <si>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</si>
  <si>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</si>
  <si>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</si>
  <si>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</si>
  <si>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</si>
  <si>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</si>
  <si>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</si>
  <si>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</si>
  <si>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</si>
  <si>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</si>
  <si>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</si>
  <si>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</si>
  <si>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</si>
  <si>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</si>
  <si>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</si>
  <si>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</si>
  <si>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</si>
  <si>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</si>
  <si>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</si>
  <si>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</si>
  <si>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</si>
  <si>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</si>
  <si>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</si>
  <si>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</si>
  <si>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</si>
  <si>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</si>
  <si>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</si>
  <si>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</si>
  <si>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</si>
  <si>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</si>
  <si>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</si>
  <si>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</si>
  <si>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</si>
  <si>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</si>
  <si>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</si>
  <si>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</si>
  <si>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</si>
  <si>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</si>
  <si>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</si>
  <si>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</si>
  <si>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</si>
  <si>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</si>
  <si>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</si>
  <si>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</si>
  <si>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</si>
  <si>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</si>
  <si>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</si>
  <si>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</si>
  <si>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</si>
  <si>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</si>
  <si>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</si>
  <si>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</si>
  <si>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</si>
  <si>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</si>
  <si>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</si>
  <si>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</si>
  <si>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</si>
  <si>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</si>
  <si>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</si>
  <si>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</si>
  <si>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</si>
  <si>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</si>
  <si>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</si>
  <si>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</si>
  <si>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</si>
  <si>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</si>
  <si>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</si>
  <si>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</si>
  <si>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</si>
  <si>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</si>
  <si>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</si>
  <si>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</si>
  <si>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</si>
  <si>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</si>
  <si>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</si>
  <si>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</si>
  <si>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</si>
  <si>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</si>
  <si>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</si>
  <si>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</si>
  <si>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</si>
  <si>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</si>
  <si>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</si>
  <si>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</si>
  <si>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</si>
  <si>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</si>
  <si>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</si>
  <si>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</si>
  <si>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</si>
  <si>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</si>
  <si>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</si>
  <si>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</si>
  <si>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</si>
  <si>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</si>
  <si>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</si>
  <si>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</si>
  <si>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</si>
  <si>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</si>
  <si>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</si>
  <si>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</si>
  <si>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</si>
  <si>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</si>
  <si>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</si>
  <si>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</si>
  <si>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</si>
  <si>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</si>
  <si>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</si>
  <si>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</si>
  <si>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</si>
  <si>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</si>
  <si>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</si>
  <si>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</si>
  <si>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</si>
  <si>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</si>
  <si>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</si>
  <si>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</si>
  <si>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</si>
  <si>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</si>
  <si>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</si>
  <si>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</si>
  <si>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</si>
  <si>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</si>
  <si>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</si>
  <si>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</si>
  <si>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</si>
  <si>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</si>
  <si>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</si>
  <si>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</si>
  <si>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</si>
  <si>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</si>
  <si>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</si>
  <si>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</si>
  <si>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</si>
  <si>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</si>
  <si>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</si>
  <si>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</si>
  <si>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</si>
  <si>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</si>
  <si>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</si>
  <si>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</si>
  <si>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</si>
  <si>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</si>
  <si>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</si>
  <si>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</si>
  <si>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</si>
  <si>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</si>
  <si>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</si>
  <si>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</si>
  <si>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</si>
  <si>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</si>
  <si>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</si>
  <si>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</si>
  <si>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</si>
  <si>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</si>
  <si>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</si>
  <si>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</si>
  <si>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</si>
  <si>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</si>
  <si>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</si>
  <si>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</si>
  <si>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</si>
  <si>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</si>
  <si>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</si>
  <si>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</si>
  <si>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</si>
  <si>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</si>
  <si>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</si>
  <si>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</si>
  <si>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</si>
  <si>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</si>
  <si>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</si>
  <si>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</si>
  <si>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</si>
  <si>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</si>
  <si>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</si>
  <si>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</si>
  <si>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</si>
  <si>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</si>
  <si>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</si>
  <si>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</si>
  <si>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</si>
  <si>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</si>
  <si>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</si>
  <si>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</si>
  <si>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</si>
  <si>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</si>
  <si>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</si>
  <si>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</si>
  <si>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</si>
  <si>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</si>
  <si>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</si>
  <si>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</si>
  <si>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</si>
  <si>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</si>
  <si>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</si>
  <si>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</si>
  <si>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</si>
  <si>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</si>
  <si>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</si>
  <si>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</si>
  <si>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</si>
  <si>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</si>
  <si>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</si>
  <si>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</si>
  <si>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</si>
  <si>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</si>
  <si>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</si>
  <si>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</si>
  <si>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</si>
  <si>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</si>
  <si>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</si>
  <si>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</si>
  <si>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</si>
  <si>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</si>
  <si>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</si>
  <si>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</si>
  <si>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</si>
  <si>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</si>
  <si>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</si>
  <si>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</si>
  <si>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</si>
  <si>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</si>
  <si>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</si>
  <si>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</si>
  <si>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</si>
  <si>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</si>
  <si>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</si>
  <si>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</si>
  <si>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</si>
  <si>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</si>
  <si>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</si>
  <si>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</si>
  <si>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</si>
  <si>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</si>
  <si>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</si>
  <si>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</si>
  <si>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</si>
  <si>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</si>
  <si>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</si>
  <si>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</si>
  <si>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</si>
  <si>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</si>
  <si>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</si>
  <si>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</si>
  <si>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</si>
  <si>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</si>
  <si>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</si>
  <si>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</si>
  <si>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</si>
  <si>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</si>
  <si>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</si>
  <si>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</si>
  <si>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</si>
  <si>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</si>
  <si>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</si>
  <si>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</si>
  <si>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</si>
  <si>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</si>
  <si>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</si>
  <si>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</si>
  <si>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</si>
  <si>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</si>
  <si>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</si>
  <si>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</si>
  <si>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</si>
  <si>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</si>
  <si>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</si>
  <si>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</si>
  <si>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</si>
  <si>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</si>
  <si>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</si>
  <si>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</si>
  <si>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</si>
  <si>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</si>
  <si>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</si>
  <si>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</si>
  <si>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</si>
  <si>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</si>
  <si>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</si>
  <si>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</si>
  <si>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</si>
  <si>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</si>
  <si>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</si>
  <si>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</si>
  <si>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</si>
  <si>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</si>
  <si>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</si>
  <si>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</si>
  <si>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</si>
  <si>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</si>
  <si>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</si>
  <si>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</si>
  <si>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</si>
  <si>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</si>
  <si>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</si>
  <si>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</si>
  <si>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</si>
  <si>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</si>
  <si>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</si>
  <si>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</si>
  <si>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</si>
  <si>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</si>
  <si>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</si>
  <si>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</si>
  <si>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</si>
  <si>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</si>
  <si>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</si>
  <si>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</si>
  <si>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</si>
  <si>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</si>
  <si>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</si>
  <si>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</si>
  <si>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</si>
  <si>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</si>
  <si>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</si>
  <si>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</si>
  <si>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</si>
  <si>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</si>
  <si>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</si>
  <si>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</si>
  <si>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</si>
  <si>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</si>
  <si>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</si>
  <si>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</si>
  <si>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</si>
  <si>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</si>
  <si>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</si>
  <si>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</si>
  <si>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</si>
  <si>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</si>
  <si>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</si>
  <si>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</si>
  <si>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</si>
  <si>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</si>
  <si>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</si>
  <si>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</si>
  <si>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</si>
  <si>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</si>
  <si>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</si>
  <si>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</si>
  <si>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</si>
  <si>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</si>
  <si>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</si>
  <si>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</si>
  <si>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</si>
  <si>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</si>
  <si>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</si>
  <si>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</si>
  <si>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</si>
  <si>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</si>
  <si>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</si>
  <si>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</si>
  <si>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</si>
  <si>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</si>
  <si>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</si>
  <si>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</si>
  <si>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</si>
  <si>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</si>
  <si>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</si>
  <si>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</si>
  <si>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</si>
  <si>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</si>
  <si>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</si>
  <si>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</si>
  <si>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</si>
  <si>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</si>
  <si>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</si>
  <si>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</si>
  <si>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</si>
  <si>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</si>
  <si>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</si>
  <si>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</si>
  <si>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</si>
  <si>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</si>
  <si>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</si>
  <si>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</si>
  <si>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</si>
  <si>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</si>
  <si>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</si>
  <si>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</si>
  <si>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</si>
  <si>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</si>
  <si>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</si>
  <si>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</si>
  <si>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</si>
  <si>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</si>
  <si>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</si>
  <si>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</si>
  <si>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</si>
  <si>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</si>
  <si>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</si>
  <si>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</si>
  <si>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</si>
  <si>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</si>
  <si>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</si>
  <si>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</si>
  <si>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</si>
  <si>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</si>
  <si>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</si>
  <si>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</si>
  <si>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</si>
  <si>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</si>
  <si>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</si>
  <si>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</si>
  <si>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</si>
  <si>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</si>
  <si>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</si>
  <si>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</si>
  <si>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</si>
  <si>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</si>
  <si>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</si>
  <si>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</si>
  <si>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</si>
  <si>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</si>
  <si>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</si>
  <si>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</si>
  <si>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</si>
  <si>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</si>
  <si>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</si>
  <si>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</si>
  <si>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</si>
  <si>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</si>
  <si>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</si>
  <si>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</si>
  <si>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</si>
  <si>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</si>
  <si>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</si>
  <si>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</si>
  <si>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</si>
  <si>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</si>
  <si>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</si>
  <si>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</si>
  <si>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</si>
  <si>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</si>
  <si>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</si>
  <si>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</si>
  <si>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</si>
  <si>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</si>
  <si>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</si>
  <si>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</si>
  <si>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</si>
  <si>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</si>
  <si>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</si>
  <si>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</si>
  <si>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</si>
  <si>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</si>
  <si>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</si>
  <si>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</si>
  <si>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</si>
  <si>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</si>
  <si>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</si>
  <si>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</si>
  <si>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</si>
  <si>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</si>
  <si>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</si>
  <si>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</si>
  <si>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</si>
  <si>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</si>
  <si>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</si>
  <si>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</si>
  <si>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</si>
  <si>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</si>
  <si>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</si>
  <si>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</si>
  <si>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</si>
  <si>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</si>
  <si>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</si>
  <si>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</si>
  <si>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</si>
  <si>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</si>
  <si>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</si>
  <si>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</si>
  <si>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</si>
  <si>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</si>
  <si>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</si>
  <si>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</si>
  <si>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</si>
  <si>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</si>
  <si>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</si>
  <si>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</si>
  <si>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</si>
  <si>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</si>
  <si>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</si>
  <si>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</si>
  <si>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</si>
  <si>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</si>
  <si>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</si>
  <si>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</si>
  <si>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</si>
  <si>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</si>
  <si>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</si>
  <si>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</si>
  <si>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</si>
  <si>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</si>
  <si>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</si>
  <si>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</si>
  <si>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</si>
  <si>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</si>
  <si>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</si>
  <si>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</si>
  <si>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</si>
  <si>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</si>
  <si>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</si>
  <si>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</si>
  <si>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</si>
  <si>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</si>
  <si>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</si>
  <si>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</si>
  <si>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</si>
  <si>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</si>
  <si>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</si>
  <si>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</si>
  <si>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</si>
  <si>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</si>
  <si>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</si>
  <si>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</si>
  <si>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</si>
  <si>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</si>
  <si>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</si>
  <si>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</si>
  <si>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</si>
  <si>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</si>
  <si>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</si>
  <si>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</si>
  <si>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</si>
  <si>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</si>
  <si>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</si>
  <si>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</si>
  <si>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</si>
  <si>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</si>
  <si>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</si>
  <si>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</si>
  <si>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</si>
  <si>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</si>
  <si>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</si>
  <si>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</si>
  <si>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</si>
  <si>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</si>
  <si>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</si>
  <si>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</si>
  <si>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</si>
  <si>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</si>
  <si>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</si>
  <si>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</si>
  <si>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</si>
  <si>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</si>
  <si>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</si>
  <si>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</si>
  <si>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</si>
  <si>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</si>
  <si>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</si>
  <si>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</si>
  <si>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</si>
  <si>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</si>
  <si>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</si>
  <si>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</si>
  <si>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</si>
  <si>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</si>
  <si>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</si>
  <si>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</si>
  <si>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</si>
  <si>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</si>
  <si>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</si>
  <si>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</si>
  <si>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</si>
  <si>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</si>
  <si>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</si>
  <si>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</si>
  <si>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</si>
  <si>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</si>
  <si>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</si>
  <si>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</si>
  <si>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</si>
  <si>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</si>
  <si>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</si>
  <si>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</si>
  <si>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</si>
  <si>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</si>
  <si>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</si>
  <si>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</si>
  <si>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</si>
  <si>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</si>
  <si>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</si>
  <si>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</si>
  <si>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</si>
  <si>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</si>
  <si>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</si>
  <si>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</si>
  <si>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</si>
  <si>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</si>
  <si>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</si>
  <si>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</si>
  <si>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</si>
  <si>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</si>
  <si>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</si>
  <si>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</si>
  <si>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</si>
  <si>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</si>
  <si>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</si>
  <si>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</si>
  <si>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</si>
  <si>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</si>
  <si>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</si>
  <si>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</si>
  <si>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</si>
  <si>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</si>
  <si>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</si>
  <si>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</si>
  <si>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</si>
  <si>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</si>
  <si>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</si>
  <si>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</si>
  <si>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</si>
  <si>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</si>
  <si>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</si>
  <si>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</si>
  <si>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</si>
  <si>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</si>
  <si>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</si>
  <si>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</si>
  <si>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</si>
  <si>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</si>
  <si>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</si>
  <si>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</si>
  <si>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</si>
  <si>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</si>
  <si>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</si>
  <si>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</si>
  <si>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</si>
  <si>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</si>
  <si>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</si>
  <si>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</si>
  <si>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</si>
  <si>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</si>
  <si>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</si>
  <si>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</si>
  <si>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</si>
  <si>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</si>
  <si>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</si>
  <si>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</si>
  <si>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</si>
  <si>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</si>
  <si>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</si>
  <si>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</si>
  <si>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</si>
  <si>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</si>
  <si>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</si>
  <si>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</si>
  <si>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</si>
  <si>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</si>
  <si>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</si>
  <si>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</si>
  <si>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</si>
  <si>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</si>
  <si>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</si>
  <si>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</si>
  <si>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</si>
  <si>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</si>
  <si>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</si>
  <si>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</si>
  <si>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</si>
  <si>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</si>
  <si>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</si>
  <si>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</si>
  <si>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</si>
  <si>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</si>
  <si>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</si>
  <si>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</si>
  <si>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</si>
  <si>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</si>
  <si>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</si>
  <si>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</si>
  <si>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</si>
  <si>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</si>
  <si>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</si>
  <si>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</si>
  <si>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</si>
  <si>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</si>
  <si>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</si>
  <si>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</si>
  <si>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</si>
  <si>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</si>
  <si>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</si>
  <si>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</si>
  <si>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</si>
  <si>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</si>
  <si>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</si>
  <si>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</si>
  <si>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</si>
  <si>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</si>
  <si>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</si>
  <si>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</si>
  <si>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</si>
  <si>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</si>
  <si>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</si>
  <si>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</si>
  <si>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</si>
  <si>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</si>
  <si>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</si>
  <si>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</si>
  <si>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</si>
  <si>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</si>
  <si>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</si>
  <si>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</si>
  <si>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</si>
  <si>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</si>
  <si>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</si>
  <si>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</si>
  <si>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</si>
  <si>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</si>
  <si>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</si>
  <si>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</si>
  <si>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</si>
  <si>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</si>
  <si>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</si>
  <si>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</si>
  <si>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</si>
  <si>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</si>
  <si>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</si>
  <si>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</si>
  <si>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</si>
  <si>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</si>
  <si>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</si>
  <si>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</si>
  <si>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</si>
  <si>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</si>
  <si>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</si>
  <si>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</si>
  <si>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</si>
  <si>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</si>
  <si>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</si>
  <si>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</si>
  <si>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</si>
  <si>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</si>
  <si>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</si>
  <si>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</si>
  <si>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</si>
  <si>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</si>
  <si>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</si>
  <si>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</si>
  <si>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</si>
  <si>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</si>
  <si>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</si>
  <si>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</si>
  <si>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</si>
  <si>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</si>
  <si>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</si>
  <si>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</si>
  <si>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</si>
  <si>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</si>
  <si>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</si>
  <si>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</si>
  <si>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</si>
  <si>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</si>
  <si>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</si>
  <si>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</si>
  <si>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</si>
  <si>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</si>
  <si>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</si>
  <si>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</si>
  <si>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</si>
  <si>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</si>
  <si>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</si>
  <si>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</si>
  <si>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</si>
  <si>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</si>
  <si>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</si>
  <si>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</si>
  <si>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</si>
  <si>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</si>
  <si>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</si>
  <si>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</si>
  <si>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</si>
  <si>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</si>
  <si>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</si>
  <si>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</si>
  <si>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</si>
  <si>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</si>
  <si>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</si>
  <si>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</si>
  <si>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</si>
  <si>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</si>
  <si>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</si>
  <si>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</si>
  <si>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</si>
  <si>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</si>
  <si>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</si>
  <si>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</si>
  <si>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</si>
  <si>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</si>
  <si>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</si>
  <si>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</si>
  <si>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</si>
  <si>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</si>
  <si>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</si>
  <si>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</si>
  <si>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</si>
  <si>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</si>
  <si>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</si>
  <si>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</si>
  <si>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</si>
  <si>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</si>
  <si>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</si>
  <si>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</si>
  <si>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</si>
  <si>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</si>
  <si>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</si>
  <si>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</si>
  <si>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</si>
  <si>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</si>
  <si>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</si>
  <si>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</si>
  <si>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</si>
  <si>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</si>
  <si>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</si>
  <si>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</si>
  <si>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</si>
  <si>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</si>
  <si>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</si>
  <si>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</si>
  <si>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</si>
  <si>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</si>
  <si>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</si>
  <si>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</si>
  <si>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</si>
  <si>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</si>
  <si>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</si>
  <si>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</si>
  <si>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</si>
  <si>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</si>
  <si>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</si>
  <si>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</si>
  <si>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</si>
  <si>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</si>
  <si>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</si>
  <si>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</si>
  <si>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</si>
  <si>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</si>
  <si>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</si>
  <si>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</si>
  <si>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</si>
  <si>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</si>
  <si>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</si>
  <si>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</si>
  <si>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</si>
  <si>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</si>
  <si>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</si>
  <si>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</si>
  <si>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</si>
  <si>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</si>
  <si>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</si>
  <si>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</si>
  <si>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</si>
  <si>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</si>
  <si>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</si>
  <si>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</si>
  <si>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</si>
  <si>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</si>
  <si>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</si>
  <si>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</si>
  <si>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</si>
  <si>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</si>
  <si>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</si>
  <si>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</si>
  <si>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</si>
  <si>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</si>
  <si>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</si>
  <si>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</si>
  <si>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</si>
  <si>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</si>
  <si>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</si>
  <si>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</si>
  <si>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</si>
  <si>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</si>
  <si>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</si>
  <si>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</si>
  <si>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</si>
  <si>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</si>
  <si>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</si>
  <si>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</si>
  <si>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</si>
  <si>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</si>
  <si>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</si>
  <si>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</si>
  <si>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</si>
  <si>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</si>
  <si>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</si>
  <si>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</si>
  <si>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</si>
  <si>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</si>
  <si>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</si>
  <si>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</si>
  <si>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</si>
  <si>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</si>
  <si>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</si>
  <si>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</si>
  <si>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</si>
  <si>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</si>
  <si>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</si>
  <si>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</si>
  <si>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</si>
  <si>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</si>
  <si>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</si>
  <si>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</si>
  <si>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</si>
  <si>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</si>
  <si>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</si>
  <si>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</si>
  <si>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</si>
  <si>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</si>
  <si>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</si>
  <si>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</si>
  <si>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</si>
  <si>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</si>
  <si>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</si>
  <si>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</si>
  <si>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</si>
  <si>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</si>
  <si>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</si>
  <si>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</si>
  <si>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</si>
  <si>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</si>
  <si>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</si>
  <si>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</si>
  <si>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</si>
  <si>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</si>
  <si>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</si>
  <si>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</si>
  <si>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</si>
  <si>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</si>
  <si>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</si>
  <si>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</si>
  <si>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</si>
  <si>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</si>
  <si>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</si>
  <si>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</si>
  <si>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</si>
  <si>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</si>
  <si>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</si>
  <si>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</si>
  <si>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</si>
  <si>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</si>
  <si>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</si>
  <si>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</si>
  <si>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</si>
  <si>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</si>
  <si>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</si>
  <si>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</si>
  <si>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</si>
  <si>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</si>
  <si>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</si>
  <si>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</si>
  <si>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</si>
  <si>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</si>
  <si>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</si>
  <si>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</si>
  <si>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</si>
  <si>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</si>
  <si>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</si>
  <si>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</si>
  <si>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</si>
  <si>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</si>
  <si>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</si>
  <si>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</si>
  <si>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</si>
  <si>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</si>
  <si>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</si>
  <si>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</si>
  <si>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</si>
  <si>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</si>
  <si>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</si>
  <si>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</si>
  <si>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</si>
  <si>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</si>
  <si>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</si>
  <si>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</si>
  <si>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</si>
  <si>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</si>
  <si>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</si>
  <si>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</si>
  <si>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</si>
  <si>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</si>
  <si>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</si>
  <si>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</si>
  <si>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</si>
  <si>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</si>
  <si>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</si>
  <si>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</si>
  <si>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</si>
  <si>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</si>
  <si>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</si>
  <si>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</si>
  <si>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</si>
  <si>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</si>
  <si>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</si>
  <si>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</si>
  <si>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</si>
  <si>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</si>
  <si>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</si>
  <si>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</si>
  <si>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</si>
  <si>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</si>
  <si>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</si>
  <si>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</si>
  <si>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</si>
  <si>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</si>
  <si>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</si>
  <si>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</si>
  <si>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</si>
  <si>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</si>
  <si>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</si>
  <si>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</si>
  <si>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</si>
  <si>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</si>
  <si>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</si>
  <si>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</si>
  <si>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</si>
  <si>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</si>
  <si>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</si>
  <si>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</si>
  <si>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</si>
  <si>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</si>
  <si>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</si>
  <si>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</si>
  <si>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</si>
  <si>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</si>
  <si>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</si>
  <si>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</si>
  <si>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</si>
  <si>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</si>
  <si>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</si>
  <si>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</si>
  <si>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</si>
  <si>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</si>
  <si>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</si>
  <si>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</si>
  <si>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</si>
  <si>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</si>
  <si>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</si>
  <si>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</si>
  <si>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</si>
  <si>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</si>
  <si>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</si>
  <si>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</si>
  <si>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</si>
  <si>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</si>
  <si>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</si>
  <si>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</si>
  <si>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</si>
  <si>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</si>
  <si>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</si>
  <si>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</si>
  <si>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</si>
  <si>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</si>
  <si>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</si>
  <si>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</si>
  <si>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</si>
  <si>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</si>
  <si>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</si>
  <si>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</si>
  <si>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</si>
  <si>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</si>
  <si>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</si>
  <si>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</si>
  <si>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</si>
  <si>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</si>
  <si>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</si>
  <si>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</si>
  <si>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</si>
  <si>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</si>
  <si>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</si>
  <si>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</si>
  <si>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</si>
  <si>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</si>
  <si>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</si>
  <si>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</si>
  <si>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</si>
  <si>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</si>
  <si>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</si>
  <si>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</si>
  <si>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</si>
  <si>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</si>
  <si>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</si>
  <si>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</si>
  <si>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</si>
  <si>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</si>
  <si>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</si>
  <si>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</si>
  <si>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</si>
  <si>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</si>
  <si>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</si>
  <si>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</si>
  <si>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</si>
  <si>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</si>
  <si>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</si>
  <si>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</si>
  <si>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</si>
  <si>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</si>
  <si>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</si>
  <si>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</si>
  <si>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</si>
  <si>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</si>
  <si>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</si>
  <si>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</si>
  <si>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</si>
  <si>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</si>
  <si>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</si>
  <si>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</si>
  <si>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</si>
  <si>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</si>
  <si>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</si>
  <si>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</si>
  <si>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</si>
  <si>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</si>
  <si>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</si>
  <si>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</si>
  <si>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</si>
  <si>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</si>
  <si>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</si>
  <si>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</si>
  <si>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</si>
  <si>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</si>
  <si>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</si>
  <si>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</si>
  <si>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</si>
  <si>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</si>
  <si>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</si>
  <si>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</si>
  <si>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</si>
  <si>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</si>
  <si>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</si>
  <si>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</si>
  <si>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</si>
  <si>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</si>
  <si>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</si>
  <si>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</si>
  <si>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</si>
  <si>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</si>
  <si>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</si>
  <si>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</si>
  <si>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</si>
  <si>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</si>
  <si>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</si>
  <si>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</si>
  <si>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</si>
  <si>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</si>
  <si>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</si>
  <si>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</si>
  <si>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</si>
  <si>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</si>
  <si>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</si>
  <si>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</si>
  <si>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</si>
  <si>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</si>
  <si>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</si>
  <si>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</si>
  <si>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</si>
  <si>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</si>
  <si>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</si>
  <si>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</si>
  <si>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</si>
  <si>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</si>
  <si>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</si>
  <si>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</si>
  <si>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</si>
  <si>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</si>
  <si>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</si>
  <si>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</si>
  <si>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</si>
  <si>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</si>
  <si>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</si>
  <si>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</si>
  <si>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</si>
  <si>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</si>
  <si>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</si>
  <si>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</si>
  <si>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</si>
  <si>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</si>
  <si>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</si>
  <si>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</si>
  <si>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</si>
  <si>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</si>
  <si>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</si>
  <si>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</si>
  <si>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</si>
  <si>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</si>
  <si>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</si>
  <si>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</si>
  <si>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</si>
  <si>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</si>
  <si>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</si>
  <si>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</si>
  <si>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</si>
  <si>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</si>
  <si>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</si>
  <si>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</si>
  <si>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</si>
  <si>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</si>
  <si>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</si>
  <si>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</si>
  <si>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</si>
  <si>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</si>
  <si>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</si>
  <si>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</si>
  <si>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</si>
  <si>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</si>
  <si>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</si>
  <si>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</si>
  <si>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</si>
  <si>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</si>
  <si>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</si>
  <si>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</si>
  <si>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</si>
  <si>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</si>
  <si>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</si>
  <si>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</si>
  <si>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</si>
  <si>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</si>
  <si>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</si>
  <si>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</si>
  <si>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</si>
  <si>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</si>
  <si>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</si>
  <si>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</si>
  <si>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</si>
  <si>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</si>
  <si>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</si>
  <si>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</si>
  <si>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</si>
  <si>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</si>
  <si>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</si>
  <si>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</si>
  <si>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</si>
  <si>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</si>
  <si>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</si>
  <si>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</si>
  <si>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</si>
  <si>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</si>
  <si>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</si>
  <si>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</si>
  <si>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</si>
  <si>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</si>
  <si>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</si>
  <si>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</si>
  <si>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</si>
  <si>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</si>
  <si>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</si>
  <si>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</si>
  <si>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</si>
  <si>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</si>
  <si>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</si>
  <si>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</si>
  <si>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</si>
  <si>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</si>
  <si>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</si>
  <si>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</si>
  <si>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</si>
  <si>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</si>
  <si>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</si>
  <si>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</si>
  <si>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</si>
  <si>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</si>
  <si>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</si>
  <si>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</si>
  <si>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</si>
  <si>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</si>
  <si>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</si>
  <si>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</si>
  <si>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</si>
  <si>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</si>
  <si>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</si>
  <si>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</si>
  <si>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</si>
  <si>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</si>
  <si>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</si>
  <si>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</si>
  <si>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</si>
  <si>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</si>
  <si>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</si>
  <si>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</si>
  <si>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</si>
  <si>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</si>
  <si>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</si>
  <si>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</si>
  <si>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</si>
  <si>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</si>
  <si>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</si>
  <si>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</si>
  <si>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</si>
  <si>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</si>
  <si>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</si>
  <si>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</si>
  <si>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</si>
  <si>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</si>
  <si>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</si>
  <si>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</si>
  <si>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</si>
  <si>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</si>
  <si>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</si>
  <si>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</si>
  <si>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</si>
  <si>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</si>
  <si>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</si>
  <si>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</si>
  <si>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</si>
  <si>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</si>
  <si>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</si>
  <si>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</si>
  <si>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</si>
  <si>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</si>
  <si>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</si>
  <si>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</si>
  <si>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</si>
  <si>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</si>
  <si>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</si>
  <si>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</si>
  <si>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</si>
  <si>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</si>
  <si>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</si>
  <si>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</si>
  <si>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</si>
  <si>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</si>
  <si>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</si>
  <si>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</si>
  <si>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</si>
  <si>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</si>
  <si>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</si>
  <si>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</si>
  <si>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</si>
  <si>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</si>
  <si>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</si>
  <si>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</si>
  <si>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</si>
  <si>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</si>
  <si>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</si>
  <si>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</si>
  <si>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</si>
  <si>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</si>
  <si>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</si>
  <si>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</si>
  <si>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</si>
  <si>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</si>
  <si>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</si>
  <si>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</si>
  <si>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</si>
  <si>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</si>
  <si>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</si>
  <si>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</si>
  <si>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</si>
  <si>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</si>
  <si>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</si>
  <si>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</si>
  <si>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</si>
  <si>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</si>
  <si>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</si>
  <si>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</si>
  <si>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</si>
  <si>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</si>
  <si>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</si>
  <si>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</si>
  <si>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</si>
  <si>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</si>
  <si>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</si>
  <si>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</si>
  <si>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</si>
  <si>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</si>
  <si>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</si>
  <si>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</si>
  <si>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</si>
  <si>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</si>
  <si>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</si>
  <si>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</si>
  <si>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</si>
  <si>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</si>
  <si>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</si>
  <si>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</si>
  <si>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</si>
  <si>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</si>
  <si>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</si>
  <si>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</si>
  <si>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</si>
  <si>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</si>
  <si>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</si>
  <si>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</si>
  <si>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</si>
  <si>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</si>
  <si>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</si>
  <si>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</si>
  <si>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</si>
  <si>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</si>
  <si>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</si>
  <si>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</si>
  <si>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</si>
  <si>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</si>
  <si>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</si>
  <si>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</si>
  <si>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</si>
  <si>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</si>
  <si>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</si>
  <si>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</si>
  <si>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</si>
  <si>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</si>
  <si>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</si>
  <si>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</si>
  <si>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</si>
  <si>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</si>
  <si>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</si>
  <si>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</si>
  <si>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</si>
  <si>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</si>
  <si>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</si>
  <si>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</si>
  <si>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</si>
  <si>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</si>
  <si>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</si>
  <si>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</si>
  <si>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</si>
  <si>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</si>
  <si>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</si>
  <si>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</si>
  <si>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</si>
  <si>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</si>
  <si>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</si>
  <si>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</si>
  <si>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</si>
  <si>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</si>
  <si>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</si>
  <si>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</si>
  <si>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</si>
  <si>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</si>
  <si>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</si>
  <si>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</si>
  <si>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</si>
  <si>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</si>
  <si>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</si>
  <si>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</si>
  <si>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</si>
  <si>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</si>
  <si>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</si>
  <si>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</si>
  <si>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</si>
  <si>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</si>
  <si>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</si>
  <si>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</si>
  <si>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</si>
  <si>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</si>
  <si>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</si>
  <si>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</si>
  <si>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</si>
  <si>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</si>
  <si>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</si>
  <si>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</si>
  <si>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</si>
  <si>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</si>
  <si>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</si>
  <si>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</si>
  <si>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</si>
  <si>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</si>
  <si>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</si>
  <si>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</si>
  <si>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</si>
  <si>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</si>
  <si>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</si>
  <si>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</si>
  <si>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</si>
  <si>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</si>
  <si>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</si>
  <si>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</si>
  <si>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</si>
  <si>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</si>
  <si>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</si>
  <si>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</si>
  <si>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</si>
  <si>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</si>
  <si>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</si>
  <si>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</si>
  <si>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</si>
  <si>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</si>
  <si>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</si>
  <si>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</si>
  <si>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</si>
  <si>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</si>
  <si>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</si>
  <si>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</si>
  <si>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</si>
  <si>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</si>
  <si>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</si>
  <si>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</si>
  <si>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</si>
  <si>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</si>
  <si>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</si>
  <si>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</si>
  <si>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</si>
  <si>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</si>
  <si>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</si>
  <si>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</si>
  <si>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</si>
  <si>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</si>
  <si>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</si>
  <si>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</si>
  <si>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</si>
  <si>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</si>
  <si>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</si>
  <si>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</si>
  <si>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</si>
  <si>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</si>
  <si>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</si>
  <si>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</si>
  <si>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</si>
  <si>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</si>
  <si>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</si>
  <si>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</si>
  <si>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</si>
  <si>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</si>
  <si>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</si>
  <si>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</si>
  <si>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</si>
  <si>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</si>
  <si>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</si>
  <si>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</si>
  <si>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</si>
  <si>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</si>
  <si>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</si>
  <si>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</si>
  <si>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</si>
  <si>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</si>
  <si>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</si>
  <si>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</si>
  <si>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</si>
  <si>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</si>
  <si>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</si>
  <si>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</si>
  <si>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</si>
  <si>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</si>
  <si>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</si>
  <si>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</si>
  <si>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</si>
  <si>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</si>
  <si>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</si>
  <si>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</si>
  <si>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</si>
  <si>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</si>
  <si>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</si>
  <si>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</si>
  <si>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</si>
  <si>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</si>
  <si>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</si>
  <si>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</si>
  <si>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</si>
  <si>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</si>
  <si>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</si>
  <si>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</si>
  <si>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</si>
  <si>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</si>
  <si>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</si>
  <si>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</si>
  <si>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</si>
  <si>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</si>
  <si>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</si>
  <si>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</si>
  <si>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</si>
  <si>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</si>
  <si>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</si>
  <si>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</si>
  <si>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</si>
  <si>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</si>
  <si>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</si>
  <si>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</si>
  <si>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</si>
  <si>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</si>
  <si>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</si>
  <si>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</si>
  <si>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</si>
  <si>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</si>
  <si>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</si>
  <si>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</si>
  <si>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</si>
  <si>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</si>
  <si>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</si>
  <si>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</si>
  <si>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</si>
  <si>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</si>
  <si>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</si>
  <si>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</si>
  <si>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</si>
  <si>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</si>
  <si>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</si>
  <si>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</si>
  <si>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</si>
  <si>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</si>
  <si>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</si>
  <si>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</si>
  <si>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</si>
  <si>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</si>
  <si>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</si>
  <si>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</si>
  <si>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</si>
  <si>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</si>
  <si>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</si>
  <si>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</si>
  <si>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</si>
  <si>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</si>
  <si>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</si>
  <si>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</si>
  <si>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</si>
  <si>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</si>
  <si>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</si>
  <si>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</si>
  <si>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</si>
  <si>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</si>
  <si>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</si>
  <si>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</si>
  <si>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</si>
  <si>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</si>
  <si>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</si>
  <si>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</si>
  <si>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</si>
  <si>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</si>
  <si>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</si>
  <si>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</si>
  <si>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</si>
  <si>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</si>
  <si>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</si>
  <si>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</si>
  <si>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</si>
  <si>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</si>
  <si>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</si>
  <si>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</si>
  <si>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</si>
  <si>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</si>
  <si>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</si>
  <si>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</si>
  <si>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</si>
  <si>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</si>
  <si>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</si>
  <si>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</si>
  <si>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</si>
  <si>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</si>
  <si>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</si>
  <si>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</si>
  <si>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</si>
  <si>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</si>
  <si>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</si>
  <si>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</si>
  <si>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</si>
  <si>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</si>
  <si>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</si>
  <si>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</si>
  <si>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</si>
  <si>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</si>
  <si>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</si>
  <si>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</si>
  <si>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</si>
  <si>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</si>
  <si>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</si>
  <si>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</si>
  <si>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</si>
  <si>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</si>
  <si>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</si>
  <si>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</si>
  <si>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</si>
  <si>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</si>
  <si>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</si>
  <si>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</si>
  <si>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</si>
  <si>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</si>
  <si>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</si>
  <si>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</si>
  <si>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</si>
  <si>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</si>
  <si>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</si>
  <si>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</si>
  <si>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</si>
  <si>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</si>
  <si>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</si>
  <si>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</si>
  <si>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</si>
  <si>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</si>
  <si>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</si>
  <si>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</si>
  <si>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</si>
  <si>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</si>
  <si>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</si>
  <si>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</si>
  <si>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</si>
  <si>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</si>
  <si>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</si>
  <si>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</si>
  <si>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</si>
  <si>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</si>
  <si>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</si>
  <si>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</si>
  <si>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</si>
  <si>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</si>
  <si>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</si>
  <si>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</si>
  <si>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</si>
  <si>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</si>
  <si>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</si>
  <si>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</si>
  <si>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</si>
  <si>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</si>
  <si>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</si>
  <si>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</si>
  <si>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</si>
  <si>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</si>
  <si>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</si>
  <si>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</si>
  <si>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</si>
  <si>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</si>
  <si>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</si>
  <si>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</si>
  <si>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</si>
  <si>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</si>
  <si>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</si>
  <si>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</si>
  <si>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</si>
  <si>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</si>
  <si>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</si>
  <si>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</si>
  <si>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</si>
  <si>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</si>
  <si>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</si>
  <si>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</si>
  <si>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</si>
  <si>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</si>
  <si>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</si>
  <si>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</si>
  <si>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</si>
  <si>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</si>
  <si>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</si>
  <si>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</si>
  <si>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</si>
  <si>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</si>
  <si>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</si>
  <si>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</si>
  <si>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</si>
  <si>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</si>
  <si>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</si>
  <si>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</si>
  <si>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</si>
  <si>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</si>
  <si>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</si>
  <si>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</si>
  <si>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</si>
  <si>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</si>
  <si>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</si>
  <si>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</si>
  <si>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</si>
  <si>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</si>
  <si>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</si>
  <si>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</si>
  <si>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</si>
  <si>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</si>
  <si>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</si>
  <si>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</si>
  <si>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</si>
  <si>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</si>
  <si>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</si>
  <si>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</si>
  <si>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</si>
  <si>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</si>
  <si>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</si>
  <si>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</si>
  <si>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</si>
  <si>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</si>
  <si>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</si>
  <si>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</si>
  <si>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</si>
  <si>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</si>
  <si>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</si>
  <si>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</si>
  <si>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</si>
  <si>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</si>
  <si>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</si>
  <si>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</si>
  <si>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</si>
  <si>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</si>
  <si>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</si>
  <si>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</si>
  <si>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</si>
  <si>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</si>
  <si>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</si>
  <si>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</si>
  <si>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</si>
  <si>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</si>
  <si>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</si>
  <si>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</si>
  <si>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</si>
  <si>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</si>
  <si>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</si>
  <si>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</si>
  <si>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</si>
  <si>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</si>
  <si>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</si>
  <si>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</si>
  <si>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</si>
  <si>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</si>
  <si>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</si>
  <si>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</si>
  <si>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</si>
  <si>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</si>
  <si>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</si>
  <si>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</si>
  <si>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</si>
  <si>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</si>
  <si>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</si>
  <si>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</si>
  <si>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</si>
  <si>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</si>
  <si>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</si>
  <si>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</si>
  <si>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</si>
  <si>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</si>
  <si>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</si>
  <si>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</si>
  <si>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</si>
  <si>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</si>
  <si>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</si>
  <si>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</si>
  <si>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</si>
  <si>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</si>
  <si>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</si>
  <si>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</si>
  <si>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</si>
  <si>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</si>
  <si>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</si>
  <si>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</si>
  <si>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</si>
  <si>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</si>
  <si>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</si>
  <si>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</si>
  <si>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</si>
  <si>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</si>
  <si>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</si>
  <si>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</si>
  <si>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</si>
  <si>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</si>
  <si>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</si>
  <si>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</si>
  <si>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</si>
  <si>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</si>
  <si>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</si>
  <si>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</si>
  <si>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</si>
  <si>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</si>
  <si>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</si>
  <si>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</si>
  <si>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</si>
  <si>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</si>
  <si>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</si>
  <si>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</si>
  <si>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</si>
  <si>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</si>
  <si>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</si>
  <si>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</si>
  <si>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</si>
  <si>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</si>
  <si>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</si>
  <si>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</si>
  <si>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</si>
  <si>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</si>
  <si>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</si>
  <si>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</si>
  <si>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</si>
  <si>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</si>
  <si>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</si>
  <si>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</si>
  <si>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</si>
  <si>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</si>
  <si>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</si>
  <si>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</si>
  <si>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</si>
  <si>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</si>
  <si>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</si>
  <si>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</si>
  <si>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</si>
  <si>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</si>
  <si>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</si>
  <si>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</si>
  <si>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</si>
  <si>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</si>
  <si>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</si>
  <si>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</si>
  <si>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</si>
  <si>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</si>
  <si>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</si>
  <si>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</si>
  <si>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</si>
  <si>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</si>
  <si>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</si>
  <si>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</si>
  <si>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</si>
  <si>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</si>
  <si>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</si>
  <si>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</si>
  <si>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</si>
  <si>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</si>
  <si>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</si>
  <si>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</si>
  <si>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</si>
  <si>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</si>
  <si>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</si>
  <si>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</si>
  <si>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</si>
  <si>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</si>
  <si>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</si>
  <si>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</si>
  <si>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</si>
  <si>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</si>
  <si>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</si>
  <si>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</si>
  <si>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</si>
  <si>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</si>
  <si>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</si>
  <si>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</si>
  <si>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</si>
  <si>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</si>
  <si>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</si>
  <si>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</si>
  <si>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</si>
  <si>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</si>
  <si>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</si>
  <si>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</si>
  <si>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</si>
  <si>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</si>
  <si>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</si>
  <si>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</si>
  <si>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</si>
  <si>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</si>
  <si>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</si>
  <si>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</si>
  <si>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</si>
  <si>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</si>
  <si>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</si>
  <si>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</si>
  <si>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</si>
  <si>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</si>
  <si>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</si>
  <si>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</si>
  <si>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</si>
  <si>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</si>
  <si>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</si>
  <si>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</si>
  <si>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</si>
  <si>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</si>
  <si>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</si>
  <si>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</si>
  <si>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</si>
  <si>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</si>
  <si>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</si>
  <si>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</si>
  <si>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</si>
  <si>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</si>
  <si>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</si>
  <si>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</si>
  <si>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</si>
  <si>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</si>
  <si>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</si>
  <si>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</si>
  <si>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</si>
  <si>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</si>
  <si>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</si>
  <si>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</si>
  <si>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</si>
  <si>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</si>
  <si>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</si>
  <si>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</si>
  <si>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</si>
  <si>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</si>
  <si>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</si>
  <si>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</si>
  <si>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</si>
  <si>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</si>
  <si>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</si>
  <si>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</si>
  <si>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</si>
  <si>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</si>
  <si>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</si>
  <si>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</si>
  <si>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</si>
  <si>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</si>
  <si>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</si>
  <si>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</si>
  <si>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</si>
  <si>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</si>
  <si>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</si>
  <si>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</si>
  <si>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</si>
  <si>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</si>
  <si>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</si>
  <si>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</si>
  <si>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</si>
  <si>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</si>
  <si>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</si>
  <si>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</si>
  <si>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</si>
  <si>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</si>
  <si>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</si>
  <si>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</si>
  <si>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</si>
  <si>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</si>
  <si>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</si>
  <si>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</si>
  <si>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</si>
  <si>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</si>
  <si>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</si>
  <si>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</si>
  <si>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</si>
  <si>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</si>
  <si>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</si>
  <si>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</si>
  <si>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</si>
  <si>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</si>
  <si>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</si>
  <si>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</si>
  <si>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</si>
  <si>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</si>
  <si>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</si>
  <si>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</si>
  <si>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</si>
  <si>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</si>
  <si>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</si>
  <si>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</si>
  <si>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</si>
  <si>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</si>
  <si>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</si>
  <si>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</si>
  <si>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</si>
  <si>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</si>
  <si>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</si>
  <si>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</si>
  <si>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</si>
  <si>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</si>
  <si>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</si>
  <si>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</si>
  <si>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</si>
  <si>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</si>
  <si>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</si>
  <si>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</si>
  <si>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</si>
  <si>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</si>
  <si>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</si>
  <si>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</si>
  <si>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</si>
  <si>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</si>
  <si>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</si>
  <si>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</si>
  <si>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</si>
  <si>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</si>
  <si>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</si>
  <si>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</si>
  <si>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</si>
  <si>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</si>
  <si>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</si>
  <si>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</si>
  <si>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</si>
  <si>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</si>
  <si>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</si>
  <si>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</si>
  <si>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</si>
  <si>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</si>
  <si>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</si>
  <si>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</si>
  <si>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</si>
  <si>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</si>
  <si>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</si>
  <si>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</si>
  <si>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</si>
  <si>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</si>
  <si>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</si>
  <si>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</si>
  <si>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</si>
  <si>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</si>
  <si>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</si>
  <si>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</si>
  <si>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</si>
  <si>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</si>
  <si>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</si>
  <si>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</si>
  <si>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</si>
  <si>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</si>
  <si>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</si>
  <si>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</si>
  <si>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</si>
  <si>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</si>
  <si>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</si>
  <si>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</si>
  <si>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</si>
  <si>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</si>
  <si>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</si>
  <si>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</si>
  <si>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</si>
  <si>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</si>
  <si>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</si>
  <si>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</si>
  <si>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</si>
  <si>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</si>
  <si>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</si>
  <si>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</si>
  <si>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</si>
  <si>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</si>
  <si>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</si>
  <si>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</si>
  <si>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</si>
  <si>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</si>
  <si>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</si>
  <si>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</si>
  <si>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</si>
  <si>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</si>
  <si>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</si>
  <si>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</si>
  <si>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</si>
  <si>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</si>
  <si>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</si>
  <si>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</si>
  <si>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</si>
  <si>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</si>
  <si>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</si>
  <si>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</si>
  <si>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</si>
  <si>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</si>
  <si>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</si>
  <si>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</si>
  <si>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</si>
  <si>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</si>
  <si>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</si>
  <si>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</si>
  <si>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</si>
  <si>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</si>
  <si>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</si>
  <si>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</si>
  <si>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</si>
  <si>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</si>
  <si>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</si>
  <si>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</si>
  <si>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</si>
  <si>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</si>
  <si>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</si>
  <si>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</si>
  <si>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</si>
  <si>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</si>
  <si>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</si>
  <si>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</si>
  <si>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</si>
  <si>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</si>
  <si>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</si>
  <si>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</si>
  <si>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</si>
  <si>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</si>
  <si>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</si>
  <si>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</si>
  <si>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</si>
  <si>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</si>
  <si>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</si>
  <si>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</si>
  <si>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</si>
  <si>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</si>
  <si>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</si>
  <si>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</si>
  <si>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</si>
  <si>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</si>
  <si>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</si>
  <si>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</si>
  <si>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</si>
  <si>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</si>
  <si>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</si>
  <si>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</si>
  <si>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</si>
  <si>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</si>
  <si>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</si>
  <si>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</si>
  <si>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</si>
  <si>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</si>
  <si>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</si>
  <si>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</si>
  <si>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</si>
  <si>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</si>
  <si>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</si>
  <si>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</si>
  <si>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</si>
  <si>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</si>
  <si>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</si>
  <si>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</si>
  <si>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</si>
  <si>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</si>
  <si>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</si>
  <si>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</si>
  <si>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</si>
  <si>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</si>
  <si>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</si>
  <si>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</si>
  <si>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</si>
  <si>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</si>
  <si>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</si>
  <si>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</si>
  <si>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</si>
  <si>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</si>
  <si>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</si>
  <si>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</si>
  <si>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</si>
  <si>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</si>
  <si>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</si>
  <si>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</si>
  <si>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</si>
  <si>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</si>
  <si>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</si>
  <si>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</si>
  <si>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</si>
  <si>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</si>
  <si>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</si>
  <si>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</si>
  <si>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</si>
  <si>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</si>
  <si>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</si>
  <si>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</si>
  <si>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</si>
  <si>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</si>
  <si>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</si>
  <si>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</si>
  <si>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</si>
  <si>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</si>
  <si>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</si>
  <si>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</si>
  <si>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</si>
  <si>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</si>
  <si>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</si>
  <si>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</si>
  <si>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</si>
  <si>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</si>
  <si>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</si>
  <si>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</si>
  <si>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</si>
  <si>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</si>
  <si>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</si>
  <si>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</si>
  <si>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</si>
  <si>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</si>
  <si>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</si>
  <si>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</si>
  <si>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</si>
  <si>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</si>
  <si>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</si>
  <si>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</si>
  <si>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</si>
  <si>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</si>
  <si>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</si>
  <si>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</si>
  <si>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</si>
  <si>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</si>
  <si>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</si>
  <si>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</si>
  <si>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</si>
  <si>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</si>
  <si>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</si>
  <si>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</si>
  <si>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</si>
  <si>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</si>
  <si>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</si>
  <si>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</si>
  <si>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</si>
  <si>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</si>
  <si>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</si>
  <si>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</si>
  <si>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</si>
  <si>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</si>
  <si>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</si>
  <si>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</si>
  <si>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</si>
  <si>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</si>
  <si>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</si>
  <si>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</si>
  <si>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</si>
  <si>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</si>
  <si>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</si>
  <si>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</si>
  <si>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</si>
  <si>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</si>
  <si>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</si>
  <si>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</si>
  <si>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</si>
  <si>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</si>
  <si>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</si>
  <si>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</si>
  <si>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</si>
  <si>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</si>
  <si>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</si>
  <si>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</si>
  <si>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</si>
  <si>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</si>
  <si>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</si>
  <si>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</si>
  <si>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</si>
  <si>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</si>
  <si>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</si>
  <si>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</si>
  <si>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</si>
  <si>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</si>
  <si>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</si>
  <si>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</si>
  <si>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</si>
  <si>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</si>
  <si>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</si>
  <si>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</si>
  <si>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</si>
  <si>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</si>
  <si>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</si>
  <si>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</si>
  <si>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</si>
  <si>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</si>
  <si>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</si>
  <si>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</si>
  <si>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</si>
  <si>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</si>
  <si>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</si>
  <si>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</si>
  <si>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</si>
  <si>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</si>
  <si>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</si>
  <si>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</si>
  <si>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</si>
  <si>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</si>
  <si>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</si>
  <si>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</si>
  <si>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</si>
  <si>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</si>
  <si>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</si>
  <si>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</si>
  <si>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</si>
  <si>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</si>
  <si>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</si>
  <si>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</si>
  <si>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</si>
  <si>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</si>
  <si>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</si>
  <si>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</si>
  <si>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</si>
  <si>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</si>
  <si>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</si>
  <si>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</si>
  <si>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</si>
  <si>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</si>
  <si>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</si>
  <si>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</si>
  <si>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</si>
  <si>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</si>
  <si>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</si>
  <si>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</si>
  <si>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</si>
  <si>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</si>
  <si>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</si>
  <si>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</si>
  <si>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</si>
  <si>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</si>
  <si>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</si>
  <si>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</si>
  <si>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</si>
  <si>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</si>
  <si>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</si>
  <si>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</si>
  <si>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</si>
  <si>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</si>
  <si>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</si>
  <si>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</si>
  <si>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</si>
  <si>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</si>
  <si>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</si>
  <si>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</si>
  <si>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</si>
  <si>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</si>
  <si>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</si>
  <si>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</si>
  <si>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</si>
  <si>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</si>
  <si>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</si>
  <si>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</si>
  <si>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</si>
  <si>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</si>
  <si>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</si>
  <si>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</si>
  <si>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</si>
  <si>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</si>
  <si>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</si>
  <si>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</si>
  <si>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</si>
  <si>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</si>
  <si>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</si>
  <si>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</si>
  <si>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</si>
  <si>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</si>
  <si>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</si>
  <si>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</si>
  <si>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</si>
  <si>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</si>
  <si>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</si>
  <si>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</si>
  <si>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</si>
  <si>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</si>
  <si>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</si>
  <si>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</si>
  <si>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</si>
  <si>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</si>
  <si>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</si>
  <si>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</si>
  <si>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</si>
  <si>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</si>
  <si>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</si>
  <si>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</si>
  <si>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</si>
  <si>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</si>
  <si>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</si>
  <si>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</si>
  <si>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</si>
  <si>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</si>
  <si>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</si>
  <si>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</si>
  <si>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</si>
  <si>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</si>
  <si>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</si>
  <si>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</si>
  <si>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</si>
  <si>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</si>
  <si>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</si>
  <si>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</si>
  <si>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</si>
  <si>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</si>
  <si>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</si>
  <si>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</si>
  <si>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</si>
  <si>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</si>
  <si>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</si>
  <si>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</si>
  <si>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</si>
  <si>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</si>
  <si>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</si>
  <si>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</si>
  <si>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</si>
  <si>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</si>
  <si>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</si>
  <si>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</si>
  <si>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</si>
  <si>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</si>
  <si>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</si>
  <si>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</si>
  <si>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</si>
  <si>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</si>
  <si>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</si>
  <si>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</si>
  <si>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</si>
  <si>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</si>
  <si>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</si>
  <si>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</si>
  <si>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</si>
  <si>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</si>
  <si>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</si>
  <si>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</si>
  <si>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</si>
  <si>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</si>
  <si>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</si>
  <si>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</si>
  <si>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</si>
  <si>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</si>
  <si>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</si>
  <si>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</si>
  <si>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</si>
  <si>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</si>
  <si>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</si>
  <si>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</si>
  <si>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</si>
  <si>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</si>
  <si>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</si>
  <si>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</si>
  <si>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</si>
  <si>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</si>
  <si>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</si>
  <si>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</si>
  <si>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</si>
  <si>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</si>
  <si>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</si>
  <si>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</si>
  <si>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</si>
  <si>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</si>
  <si>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</si>
  <si>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</si>
  <si>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</si>
  <si>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</si>
  <si>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</si>
  <si>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</si>
  <si>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</si>
  <si>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</si>
  <si>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</si>
  <si>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</si>
  <si>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</si>
  <si>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</si>
  <si>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</si>
  <si>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</si>
  <si>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</si>
  <si>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</si>
  <si>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</si>
  <si>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</si>
  <si>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</si>
  <si>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</si>
  <si>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</si>
  <si>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</si>
  <si>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</si>
  <si>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</si>
  <si>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</si>
  <si>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</si>
  <si>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</si>
  <si>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</si>
  <si>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</si>
  <si>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</si>
  <si>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</si>
  <si>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</si>
  <si>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</si>
  <si>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</si>
  <si>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</si>
  <si>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</si>
  <si>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</si>
  <si>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</si>
  <si>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</si>
  <si>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</si>
  <si>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</si>
  <si>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</si>
  <si>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</si>
  <si>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</si>
  <si>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</si>
  <si>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</si>
  <si>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</si>
  <si>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</si>
  <si>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</si>
  <si>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</si>
  <si>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</si>
  <si>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</si>
  <si>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</si>
  <si>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</si>
  <si>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</si>
  <si>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</si>
  <si>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</si>
  <si>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</si>
  <si>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</si>
  <si>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</si>
  <si>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</si>
  <si>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</si>
  <si>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</si>
  <si>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</si>
  <si>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</si>
  <si>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</si>
  <si>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</si>
  <si>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</si>
  <si>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</si>
  <si>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</si>
  <si>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</si>
  <si>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</si>
  <si>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</si>
  <si>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</si>
  <si>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</si>
  <si>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</si>
  <si>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</si>
  <si>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</si>
  <si>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</si>
  <si>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</si>
  <si>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</si>
  <si>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</si>
  <si>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</si>
  <si>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</si>
  <si>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</si>
  <si>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</si>
  <si>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</si>
  <si>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</si>
  <si>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</si>
  <si>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</si>
  <si>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</si>
  <si>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</si>
  <si>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</si>
  <si>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</si>
  <si>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</si>
  <si>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</si>
  <si>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</si>
  <si>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</si>
  <si>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</si>
  <si>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</si>
  <si>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</si>
  <si>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</si>
  <si>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</si>
  <si>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</si>
  <si>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</si>
  <si>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</si>
  <si>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</si>
  <si>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</si>
  <si>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</si>
  <si>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</si>
  <si>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</si>
  <si>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</si>
  <si>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</si>
  <si>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</si>
  <si>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</si>
  <si>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</si>
  <si>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</si>
  <si>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</si>
  <si>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</si>
  <si>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</si>
  <si>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</si>
  <si>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</si>
  <si>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</si>
  <si>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</si>
  <si>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</si>
  <si>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</si>
  <si>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</si>
  <si>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</si>
  <si>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</si>
  <si>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</si>
  <si>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</si>
  <si>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</si>
  <si>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</si>
  <si>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</si>
  <si>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</si>
  <si>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</si>
  <si>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</si>
  <si>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</si>
  <si>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</si>
  <si>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</si>
  <si>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</si>
  <si>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</si>
  <si>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</si>
  <si>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</si>
  <si>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</si>
  <si>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</si>
  <si>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</si>
  <si>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</si>
  <si>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</si>
  <si>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</si>
  <si>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</si>
  <si>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</si>
  <si>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</si>
  <si>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</si>
  <si>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</si>
  <si>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</si>
  <si>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</si>
  <si>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</si>
  <si>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</si>
  <si>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</si>
  <si>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</si>
  <si>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</si>
  <si>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</si>
  <si>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</si>
  <si>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</si>
  <si>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</si>
  <si>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</si>
  <si>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</si>
  <si>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</si>
  <si>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</si>
  <si>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</si>
  <si>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</si>
  <si>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</si>
  <si>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</si>
  <si>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</si>
  <si>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</si>
  <si>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</si>
  <si>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</si>
  <si>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</si>
  <si>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</si>
  <si>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</si>
  <si>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</si>
  <si>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</si>
  <si>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</si>
  <si>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</si>
  <si>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</si>
  <si>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</si>
  <si>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</si>
  <si>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</si>
  <si>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</si>
  <si>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</si>
  <si>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</si>
  <si>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</si>
  <si>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</si>
  <si>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</si>
  <si>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</si>
  <si>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</si>
  <si>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</si>
  <si>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</si>
  <si>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</si>
  <si>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</si>
  <si>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</si>
  <si>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</si>
  <si>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</si>
  <si>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</si>
  <si>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</si>
  <si>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</si>
  <si>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</si>
  <si>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</si>
  <si>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</si>
  <si>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</si>
  <si>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</si>
  <si>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</si>
  <si>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</si>
  <si>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</si>
  <si>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</si>
  <si>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</si>
  <si>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</si>
  <si>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</si>
  <si>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</si>
  <si>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</si>
  <si>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</si>
  <si>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</si>
  <si>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</si>
  <si>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</si>
  <si>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</si>
  <si>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</si>
  <si>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</si>
  <si>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</si>
  <si>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</si>
  <si>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</si>
  <si>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</si>
  <si>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</si>
  <si>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</si>
  <si>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</si>
  <si>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</si>
  <si>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</si>
  <si>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</si>
  <si>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</si>
  <si>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</si>
  <si>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</si>
  <si>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</si>
  <si>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</si>
  <si>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</si>
  <si>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</si>
  <si>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</si>
  <si>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</si>
  <si>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</si>
  <si>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</si>
  <si>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</si>
  <si>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</si>
  <si>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</si>
  <si>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</si>
  <si>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</si>
  <si>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</si>
  <si>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</si>
  <si>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</si>
  <si>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</si>
  <si>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</si>
  <si>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</si>
  <si>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</si>
  <si>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</si>
  <si>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</si>
  <si>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</si>
  <si>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</si>
  <si>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</si>
  <si>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</si>
  <si>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</si>
  <si>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</si>
  <si>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</si>
  <si>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</si>
  <si>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</si>
  <si>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</si>
  <si>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</si>
  <si>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</si>
  <si>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</si>
  <si>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</si>
  <si>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</si>
  <si>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</si>
  <si>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</si>
  <si>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</si>
  <si>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</si>
  <si>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</si>
  <si>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</si>
  <si>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</si>
  <si>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</si>
  <si>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</si>
  <si>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</si>
  <si>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</si>
  <si>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</si>
  <si>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</si>
  <si>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</si>
  <si>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</si>
  <si>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</si>
  <si>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</si>
  <si>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</si>
  <si>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</si>
  <si>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</si>
  <si>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</si>
  <si>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</si>
  <si>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</si>
  <si>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</si>
  <si>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</si>
  <si>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</si>
  <si>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</si>
  <si>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</si>
  <si>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</si>
  <si>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</si>
  <si>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</si>
  <si>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</si>
  <si>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</si>
  <si>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</si>
  <si>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</si>
  <si>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</si>
  <si>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</si>
  <si>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</si>
  <si>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</si>
  <si>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</si>
  <si>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</si>
  <si>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</si>
  <si>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</si>
  <si>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</si>
  <si>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</si>
  <si>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</si>
  <si>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</si>
  <si>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</si>
  <si>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</si>
  <si>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</si>
  <si>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</si>
  <si>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</si>
  <si>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</si>
  <si>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</si>
  <si>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</si>
  <si>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</si>
  <si>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</si>
  <si>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</si>
  <si>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</si>
  <si>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</si>
  <si>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</si>
  <si>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</si>
  <si>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</si>
  <si>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</si>
  <si>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</si>
  <si>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</si>
  <si>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</si>
  <si>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</si>
  <si>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</si>
  <si>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</si>
  <si>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</si>
  <si>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</si>
  <si>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</si>
  <si>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</si>
  <si>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</si>
  <si>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</si>
  <si>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</si>
  <si>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</si>
  <si>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</si>
  <si>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</si>
  <si>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</si>
  <si>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</si>
  <si>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</si>
  <si>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</si>
  <si>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</si>
  <si>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</si>
  <si>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</si>
  <si>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</si>
  <si>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</si>
  <si>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</si>
  <si>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</si>
  <si>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</si>
  <si>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</si>
  <si>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</si>
  <si>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</si>
  <si>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</si>
  <si>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</si>
  <si>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</si>
  <si>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</si>
  <si>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</si>
  <si>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</si>
  <si>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</si>
  <si>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</si>
  <si>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</si>
  <si>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</si>
  <si>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</si>
  <si>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</si>
  <si>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</si>
  <si>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</si>
  <si>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</si>
  <si>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</si>
  <si>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</si>
  <si>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</si>
  <si>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</si>
  <si>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</si>
  <si>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</si>
  <si>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</si>
  <si>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</si>
  <si>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</si>
  <si>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</si>
  <si>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</si>
  <si>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</si>
  <si>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</si>
  <si>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</si>
  <si>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</si>
  <si>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</si>
  <si>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</si>
  <si>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</si>
  <si>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</si>
  <si>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</si>
  <si>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</si>
  <si>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</si>
  <si>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</si>
  <si>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</si>
  <si>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</si>
  <si>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</si>
  <si>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</si>
  <si>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</si>
  <si>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</si>
  <si>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</si>
  <si>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</si>
  <si>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</si>
  <si>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</si>
  <si>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</si>
  <si>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</si>
  <si>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</si>
  <si>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</si>
  <si>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</si>
  <si>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</si>
  <si>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</si>
  <si>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</si>
  <si>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</si>
  <si>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</si>
  <si>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</si>
  <si>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</si>
  <si>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</si>
  <si>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</si>
  <si>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</si>
  <si>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</si>
  <si>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</si>
  <si>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</si>
  <si>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</si>
  <si>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</si>
  <si>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</si>
  <si>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</si>
  <si>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</si>
  <si>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</si>
  <si>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</si>
  <si>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</si>
  <si>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</si>
  <si>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</si>
  <si>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</si>
  <si>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</si>
  <si>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</si>
  <si>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</si>
  <si>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</si>
  <si>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</si>
  <si>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</si>
  <si>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</si>
  <si>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</si>
  <si>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</si>
  <si>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</si>
  <si>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</si>
  <si>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</si>
  <si>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</si>
  <si>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</si>
  <si>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</si>
  <si>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</si>
  <si>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</si>
  <si>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</si>
  <si>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</si>
  <si>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</si>
  <si>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</si>
  <si>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</si>
  <si>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</si>
  <si>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</si>
  <si>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</si>
  <si>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</si>
  <si>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</si>
  <si>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</si>
  <si>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</si>
  <si>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</si>
  <si>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</si>
  <si>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</si>
  <si>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</si>
  <si>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</si>
  <si>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</si>
  <si>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</si>
  <si>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</si>
  <si>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</si>
  <si>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</si>
  <si>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</si>
  <si>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</si>
  <si>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</si>
  <si>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</si>
  <si>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</si>
  <si>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</si>
  <si>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</si>
  <si>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</si>
  <si>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</si>
  <si>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</si>
  <si>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</si>
  <si>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</si>
  <si>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</si>
  <si>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</si>
  <si>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</si>
  <si>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</si>
  <si>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</si>
  <si>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</si>
  <si>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</si>
  <si>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</si>
  <si>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</si>
  <si>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</si>
  <si>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</si>
  <si>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</si>
  <si>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</si>
  <si>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</si>
  <si>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</si>
  <si>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</si>
  <si>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</si>
  <si>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</si>
  <si>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</si>
  <si>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</si>
  <si>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</si>
  <si>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</si>
  <si>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</si>
  <si>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</si>
  <si>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</si>
  <si>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</si>
  <si>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</si>
  <si>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</si>
  <si>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</si>
  <si>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</si>
  <si>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</si>
  <si>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</si>
  <si>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</si>
  <si>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</si>
  <si>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</si>
  <si>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</si>
  <si>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</si>
  <si>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</si>
  <si>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</si>
  <si>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</si>
  <si>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</si>
  <si>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</si>
  <si>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</si>
  <si>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</si>
  <si>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</si>
  <si>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</si>
  <si>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</si>
  <si>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</si>
  <si>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</si>
  <si>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</si>
  <si>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</si>
  <si>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</si>
  <si>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</si>
  <si>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</si>
  <si>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</si>
  <si>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</si>
  <si>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</si>
  <si>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</si>
  <si>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</si>
  <si>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</si>
  <si>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</si>
  <si>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</si>
  <si>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</si>
  <si>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</si>
  <si>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</si>
  <si>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</si>
  <si>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</si>
  <si>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</si>
  <si>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</si>
  <si>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</si>
  <si>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</si>
  <si>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</si>
  <si>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</si>
  <si>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</si>
  <si>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</si>
  <si>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</si>
  <si>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</si>
  <si>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</si>
  <si>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</si>
  <si>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</si>
  <si>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</si>
  <si>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</si>
  <si>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</si>
  <si>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</si>
  <si>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</si>
  <si>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</si>
  <si>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</si>
  <si>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</si>
  <si>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</si>
  <si>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</si>
  <si>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</si>
  <si>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</si>
  <si>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</si>
  <si>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</si>
  <si>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</si>
  <si>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</si>
  <si>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</si>
  <si>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</si>
  <si>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</si>
  <si>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</si>
  <si>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</si>
  <si>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</si>
  <si>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</si>
  <si>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</si>
  <si>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</si>
  <si>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</si>
  <si>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</si>
  <si>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</si>
  <si>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</si>
  <si>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</si>
  <si>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</si>
  <si>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</si>
  <si>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</si>
  <si>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</si>
  <si>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</si>
  <si>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</si>
  <si>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</si>
  <si>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</si>
  <si>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</si>
  <si>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</si>
  <si>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</si>
  <si>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</si>
  <si>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</si>
  <si>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</si>
  <si>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</si>
  <si>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</si>
  <si>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</si>
  <si>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</si>
  <si>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</si>
  <si>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</si>
  <si>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</si>
  <si>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</si>
  <si>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</si>
  <si>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</si>
  <si>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</si>
  <si>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</si>
  <si>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</si>
  <si>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</si>
  <si>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</si>
  <si>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</si>
  <si>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</si>
  <si>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</si>
  <si>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</si>
  <si>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</si>
  <si>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</si>
  <si>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</si>
  <si>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</si>
  <si>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</si>
  <si>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</si>
  <si>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</si>
  <si>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</si>
  <si>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</si>
  <si>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</si>
  <si>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</si>
  <si>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</si>
  <si>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</si>
  <si>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</si>
  <si>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</si>
  <si>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</si>
  <si>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</si>
  <si>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</si>
  <si>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</si>
  <si>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</si>
  <si>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</si>
  <si>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</si>
  <si>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</si>
  <si>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</si>
  <si>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</si>
  <si>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</si>
  <si>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</si>
  <si>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</si>
  <si>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</si>
  <si>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</si>
  <si>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</si>
  <si>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</si>
  <si>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</si>
  <si>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</si>
  <si>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</si>
  <si>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</si>
  <si>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</si>
  <si>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</si>
  <si>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</si>
  <si>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</si>
  <si>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</si>
  <si>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</si>
  <si>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</si>
  <si>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</si>
  <si>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</si>
  <si>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</si>
  <si>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</si>
  <si>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</si>
  <si>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</si>
  <si>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</si>
  <si>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</si>
  <si>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</si>
  <si>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</si>
  <si>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</si>
  <si>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</si>
  <si>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</si>
  <si>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</si>
  <si>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</si>
  <si>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</si>
  <si>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</si>
  <si>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</si>
  <si>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</si>
  <si>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</si>
  <si>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</si>
  <si>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</si>
  <si>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</si>
  <si>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</si>
  <si>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</si>
  <si>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</si>
  <si>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</si>
  <si>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</si>
  <si>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</si>
  <si>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</si>
  <si>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</si>
  <si>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</si>
  <si>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</si>
  <si>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</si>
  <si>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</si>
  <si>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</si>
  <si>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</si>
  <si>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</si>
  <si>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</si>
  <si>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</si>
  <si>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</si>
  <si>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</si>
  <si>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</si>
  <si>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</si>
  <si>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</si>
  <si>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</si>
  <si>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</si>
  <si>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</si>
  <si>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</si>
  <si>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</si>
  <si>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</si>
  <si>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</si>
  <si>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</si>
  <si>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</si>
  <si>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</si>
  <si>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</si>
  <si>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</si>
  <si>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</si>
  <si>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</si>
  <si>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</si>
  <si>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</si>
  <si>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</si>
  <si>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</si>
  <si>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</si>
  <si>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</si>
  <si>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</si>
  <si>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</si>
  <si>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</si>
  <si>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</si>
  <si>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</si>
  <si>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</si>
  <si>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</si>
  <si>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</si>
  <si>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</si>
  <si>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</si>
  <si>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</si>
  <si>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</si>
  <si>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</si>
  <si>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</si>
  <si>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</si>
  <si>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</si>
  <si>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</si>
  <si>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</si>
  <si>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</si>
  <si>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</si>
  <si>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</si>
  <si>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</si>
  <si>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</si>
  <si>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</si>
  <si>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</si>
  <si>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</si>
  <si>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</si>
  <si>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</si>
  <si>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</si>
  <si>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</si>
  <si>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</si>
  <si>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</si>
  <si>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</si>
  <si>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</si>
  <si>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</si>
  <si>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</si>
  <si>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</si>
  <si>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</si>
  <si>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</si>
  <si>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</si>
  <si>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</si>
  <si>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</si>
  <si>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</si>
  <si>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</si>
  <si>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</si>
  <si>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</si>
  <si>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</si>
  <si>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</si>
  <si>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</si>
  <si>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</si>
  <si>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</si>
  <si>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</si>
  <si>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</si>
  <si>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</si>
  <si>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</si>
  <si>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</si>
  <si>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</si>
  <si>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</si>
  <si>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</si>
  <si>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</si>
  <si>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</si>
  <si>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</si>
  <si>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</si>
  <si>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</si>
  <si>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</si>
  <si>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</si>
  <si>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</si>
  <si>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</si>
  <si>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</si>
  <si>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</si>
  <si>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</si>
  <si>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</si>
  <si>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</si>
  <si>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</si>
  <si>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</si>
  <si>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</si>
  <si>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</si>
  <si>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</si>
  <si>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</si>
  <si>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</si>
  <si>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</si>
  <si>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</si>
  <si>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</si>
  <si>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</si>
  <si>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</si>
  <si>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</si>
  <si>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</si>
  <si>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</si>
  <si>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</si>
  <si>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</si>
  <si>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</si>
  <si>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</si>
  <si>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</si>
  <si>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</si>
  <si>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</si>
  <si>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</si>
  <si>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</si>
  <si>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</si>
  <si>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</si>
  <si>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</si>
  <si>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</si>
  <si>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</si>
  <si>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</si>
  <si>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</si>
  <si>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</si>
  <si>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</si>
  <si>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</si>
  <si>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</si>
  <si>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</si>
  <si>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</si>
  <si>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</si>
  <si>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</si>
  <si>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</si>
  <si>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</si>
  <si>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</si>
  <si>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</si>
  <si>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</si>
  <si>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</si>
  <si>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</si>
  <si>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</si>
  <si>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</si>
  <si>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</si>
  <si>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</si>
  <si>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</si>
  <si>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</si>
  <si>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</si>
  <si>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</si>
  <si>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</si>
  <si>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</si>
  <si>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</si>
  <si>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</si>
  <si>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</si>
  <si>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</si>
  <si>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</si>
  <si>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</si>
  <si>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</si>
  <si>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</si>
  <si>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</si>
  <si>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</si>
  <si>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</si>
  <si>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</si>
  <si>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</si>
  <si>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</si>
  <si>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</si>
  <si>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</si>
  <si>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</si>
  <si>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</si>
  <si>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</si>
  <si>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</si>
  <si>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</si>
  <si>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</si>
  <si>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</si>
  <si>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</si>
  <si>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</si>
  <si>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</si>
  <si>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</si>
  <si>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</si>
  <si>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</si>
  <si>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</si>
  <si>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</si>
  <si>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</si>
  <si>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</si>
  <si>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</si>
  <si>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</si>
  <si>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</si>
  <si>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</si>
  <si>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</si>
  <si>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</si>
  <si>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</si>
  <si>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</si>
  <si>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</si>
  <si>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</si>
  <si>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</si>
  <si>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</si>
  <si>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</si>
  <si>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</si>
  <si>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</si>
  <si>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</si>
  <si>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</si>
  <si>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</si>
  <si>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</si>
  <si>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</si>
  <si>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</si>
  <si>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</si>
  <si>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</si>
  <si>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</si>
  <si>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</si>
  <si>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</si>
  <si>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</si>
  <si>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</si>
  <si>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</si>
  <si>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</si>
  <si>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</si>
  <si>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</si>
  <si>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</si>
  <si>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</si>
  <si>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</si>
  <si>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</si>
  <si>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</si>
  <si>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</si>
  <si>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</si>
  <si>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</si>
  <si>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</si>
  <si>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</si>
  <si>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</si>
  <si>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</si>
  <si>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</si>
  <si>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</si>
  <si>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</si>
  <si>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</si>
  <si>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</si>
  <si>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</si>
  <si>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</si>
  <si>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</si>
  <si>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</si>
  <si>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</si>
  <si>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</si>
  <si>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</si>
  <si>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</si>
  <si>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</si>
  <si>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</si>
  <si>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</si>
  <si>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</si>
  <si>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</si>
  <si>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</si>
  <si>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</si>
  <si>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</si>
  <si>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</si>
  <si>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</si>
  <si>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</si>
  <si>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</si>
  <si>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</si>
  <si>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</si>
  <si>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</si>
  <si>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</si>
  <si>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</si>
  <si>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</si>
  <si>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</si>
  <si>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</si>
  <si>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</si>
  <si>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</si>
  <si>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</si>
  <si>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</si>
  <si>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</si>
  <si>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</si>
  <si>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</si>
  <si>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</si>
  <si>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</si>
  <si>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</si>
  <si>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</si>
  <si>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</si>
  <si>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</si>
  <si>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</si>
  <si>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</si>
  <si>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</si>
  <si>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</si>
  <si>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</si>
  <si>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</si>
  <si>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</si>
  <si>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</si>
  <si>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</si>
  <si>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</si>
  <si>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</si>
  <si>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</si>
  <si>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</si>
  <si>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</si>
  <si>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</si>
  <si>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</si>
  <si>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</si>
  <si>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</si>
  <si>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</si>
  <si>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</si>
  <si>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</si>
  <si>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</si>
  <si>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</si>
  <si>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</si>
  <si>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</si>
  <si>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</si>
  <si>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</si>
  <si>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</si>
  <si>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</si>
  <si>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</si>
  <si>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</si>
  <si>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</si>
  <si>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</si>
  <si>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</si>
  <si>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</si>
  <si>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</si>
  <si>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</si>
  <si>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</si>
  <si>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</si>
  <si>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</si>
  <si>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</si>
  <si>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</si>
  <si>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</si>
  <si>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</si>
  <si>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</si>
  <si>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</si>
  <si>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</si>
  <si>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</si>
  <si>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</si>
  <si>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</si>
  <si>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</si>
  <si>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</si>
  <si>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</si>
  <si>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</si>
  <si>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</si>
  <si>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</si>
  <si>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</si>
  <si>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</si>
  <si>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</si>
  <si>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</si>
  <si>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</si>
  <si>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</si>
  <si>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</si>
  <si>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</si>
  <si>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</si>
  <si>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</si>
  <si>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</si>
  <si>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</si>
  <si>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</si>
  <si>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</si>
  <si>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</si>
  <si>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</si>
  <si>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</si>
  <si>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</si>
  <si>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</si>
  <si>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</si>
  <si>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</si>
  <si>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</si>
  <si>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</si>
  <si>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</si>
  <si>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</si>
  <si>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</si>
  <si>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</si>
  <si>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</si>
  <si>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</si>
  <si>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</si>
  <si>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</si>
  <si>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</si>
  <si>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</si>
  <si>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</si>
  <si>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</si>
  <si>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</si>
  <si>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</si>
  <si>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</si>
  <si>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</si>
  <si>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</si>
  <si>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</si>
  <si>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</si>
  <si>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</si>
  <si>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</si>
  <si>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</si>
  <si>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</si>
  <si>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</si>
  <si>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</si>
  <si>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</si>
  <si>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</si>
  <si>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</si>
  <si>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</si>
  <si>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</si>
  <si>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</si>
  <si>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</si>
  <si>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</si>
  <si>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</si>
  <si>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</si>
  <si>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</si>
  <si>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</si>
  <si>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</si>
  <si>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</si>
  <si>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</si>
  <si>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</si>
  <si>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</si>
  <si>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</si>
  <si>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</si>
  <si>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</si>
  <si>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</si>
  <si>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</si>
  <si>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</si>
  <si>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</si>
  <si>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</si>
  <si>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</si>
  <si>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</si>
  <si>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</si>
  <si>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</si>
  <si>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</si>
  <si>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</si>
  <si>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</si>
  <si>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</si>
  <si>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</si>
  <si>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</si>
  <si>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</si>
  <si>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</si>
  <si>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</si>
  <si>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</si>
  <si>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</si>
  <si>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</si>
  <si>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</si>
  <si>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</si>
  <si>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</si>
  <si>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</si>
  <si>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</si>
  <si>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</si>
  <si>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</si>
  <si>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</si>
  <si>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</si>
  <si>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</si>
  <si>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</si>
  <si>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</si>
  <si>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</si>
  <si>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</si>
  <si>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</si>
  <si>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</si>
  <si>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</si>
  <si>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</si>
  <si>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</si>
  <si>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</si>
  <si>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</si>
  <si>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</si>
  <si>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</si>
  <si>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</si>
  <si>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</si>
  <si>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</si>
  <si>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</si>
  <si>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</si>
  <si>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</si>
  <si>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</si>
  <si>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</si>
  <si>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</si>
  <si>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</si>
  <si>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</si>
  <si>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</si>
  <si>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</si>
  <si>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</si>
  <si>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</si>
  <si>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</si>
  <si>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</si>
  <si>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</si>
  <si>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</si>
  <si>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</si>
  <si>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</si>
  <si>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</si>
  <si>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</si>
  <si>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</si>
  <si>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</si>
  <si>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</si>
  <si>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</si>
  <si>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</si>
  <si>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</si>
  <si>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</si>
  <si>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</si>
  <si>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</si>
  <si>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</si>
  <si>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</si>
  <si>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</si>
  <si>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</si>
  <si>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</si>
  <si>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</si>
  <si>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</si>
  <si>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</si>
  <si>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</si>
  <si>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</si>
  <si>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</si>
  <si>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</si>
  <si>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</si>
  <si>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</si>
  <si>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</si>
  <si>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</si>
  <si>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</si>
  <si>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</si>
  <si>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</si>
  <si>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</si>
  <si>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</si>
  <si>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</si>
  <si>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</si>
  <si>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</si>
  <si>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</si>
  <si>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</si>
  <si>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</si>
  <si>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</si>
  <si>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</si>
  <si>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</si>
  <si>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</si>
  <si>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</si>
  <si>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</si>
  <si>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</si>
  <si>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</si>
  <si>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</si>
  <si>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</si>
  <si>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</si>
  <si>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</si>
  <si>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</si>
  <si>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</si>
  <si>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</si>
  <si>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</si>
  <si>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</si>
  <si>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</si>
  <si>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</si>
  <si>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</si>
  <si>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</si>
  <si>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</si>
  <si>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</si>
  <si>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</si>
  <si>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</si>
  <si>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</si>
  <si>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</si>
  <si>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</si>
  <si>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</si>
  <si>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</si>
  <si>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</si>
  <si>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</si>
  <si>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</si>
  <si>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</si>
  <si>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</si>
  <si>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</si>
  <si>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</si>
  <si>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</si>
  <si>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</si>
  <si>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</si>
  <si>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</si>
  <si>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</si>
  <si>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</si>
  <si>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</si>
  <si>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</si>
  <si>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</si>
  <si>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</si>
  <si>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</si>
  <si>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</si>
  <si>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</si>
  <si>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</si>
  <si>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</si>
  <si>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</si>
  <si>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</si>
  <si>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</si>
  <si>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</si>
  <si>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</si>
  <si>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</si>
  <si>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</si>
  <si>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</si>
  <si>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</si>
  <si>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</si>
  <si>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</si>
  <si>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</si>
  <si>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</si>
  <si>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</si>
  <si>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</si>
  <si>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</si>
  <si>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</si>
  <si>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</si>
  <si>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</si>
  <si>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</si>
  <si>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</si>
  <si>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</si>
  <si>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</si>
  <si>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</si>
  <si>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</si>
  <si>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</si>
  <si>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</si>
  <si>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</si>
  <si>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</si>
  <si>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</si>
  <si>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</si>
  <si>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</si>
  <si>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</si>
  <si>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</si>
  <si>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</si>
  <si>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</si>
  <si>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</si>
  <si>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</si>
  <si>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</si>
  <si>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</si>
  <si>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</si>
  <si>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</si>
  <si>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</si>
  <si>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</si>
  <si>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</si>
  <si>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</si>
  <si>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</si>
  <si>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</si>
  <si>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</si>
  <si>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</si>
  <si>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</si>
  <si>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</si>
  <si>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</si>
  <si>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</si>
  <si>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</si>
  <si>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</si>
  <si>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</si>
  <si>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</si>
  <si>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</si>
  <si>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</si>
  <si>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</si>
  <si>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</si>
  <si>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</si>
  <si>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</si>
  <si>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</si>
  <si>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</si>
  <si>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</si>
  <si>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</si>
  <si>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</si>
  <si>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</si>
  <si>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</si>
  <si>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</si>
  <si>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</si>
  <si>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</si>
  <si>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</si>
  <si>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</si>
  <si>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</si>
  <si>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</si>
  <si>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</si>
  <si>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</si>
  <si>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</si>
  <si>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</si>
  <si>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</si>
  <si>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</si>
  <si>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</si>
  <si>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</si>
  <si>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</si>
  <si>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</si>
  <si>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</si>
  <si>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</si>
  <si>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</si>
  <si>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</si>
  <si>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</si>
  <si>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</si>
  <si>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</si>
  <si>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</si>
  <si>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</si>
  <si>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</si>
  <si>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</si>
  <si>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</si>
  <si>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</si>
  <si>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</si>
  <si>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</si>
  <si>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</si>
  <si>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</si>
  <si>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</si>
  <si>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</si>
  <si>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</si>
  <si>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</si>
  <si>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</si>
  <si>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</si>
  <si>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</si>
  <si>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</si>
  <si>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</si>
  <si>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</si>
  <si>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</si>
  <si>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</si>
  <si>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</si>
  <si>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</si>
  <si>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</si>
  <si>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</si>
  <si>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</si>
  <si>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</si>
  <si>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</si>
  <si>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</si>
  <si>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</si>
  <si>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</si>
  <si>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</si>
  <si>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</si>
  <si>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</si>
  <si>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</si>
  <si>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</si>
  <si>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</si>
  <si>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</si>
  <si>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</si>
  <si>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</si>
  <si>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</si>
  <si>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</si>
  <si>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</si>
  <si>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</si>
  <si>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</si>
  <si>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</si>
  <si>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</si>
  <si>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</si>
  <si>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</si>
  <si>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</si>
  <si>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</si>
  <si>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</si>
  <si>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</si>
  <si>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</si>
  <si>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</si>
  <si>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</si>
  <si>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</si>
  <si>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</si>
  <si>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</si>
  <si>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</si>
  <si>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</si>
  <si>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</si>
  <si>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</si>
  <si>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</si>
  <si>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</si>
  <si>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</si>
  <si>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</si>
  <si>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</si>
  <si>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</si>
  <si>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</si>
  <si>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</si>
  <si>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</si>
  <si>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</si>
  <si>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</si>
  <si>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</si>
  <si>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</si>
  <si>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</si>
  <si>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</si>
  <si>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</si>
  <si>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</si>
  <si>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</si>
  <si>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</si>
  <si>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</si>
  <si>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</si>
  <si>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</si>
  <si>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</si>
  <si>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</si>
  <si>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</si>
  <si>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</si>
  <si>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</si>
  <si>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</si>
  <si>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</si>
  <si>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</si>
  <si>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</si>
  <si>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</si>
  <si>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</si>
  <si>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</si>
  <si>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</si>
  <si>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</si>
  <si>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</si>
  <si>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</si>
  <si>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</si>
  <si>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</si>
  <si>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</si>
  <si>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</si>
  <si>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</si>
  <si>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</si>
  <si>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</si>
  <si>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</si>
  <si>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</si>
  <si>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</si>
  <si>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</si>
  <si>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</si>
  <si>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</si>
  <si>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</si>
  <si>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</si>
  <si>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</si>
  <si>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</si>
  <si>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</si>
  <si>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</si>
  <si>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</si>
  <si>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</si>
  <si>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</si>
  <si>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</si>
  <si>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</si>
  <si>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</si>
  <si>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</si>
  <si>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</si>
  <si>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</si>
  <si>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</si>
  <si>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</si>
  <si>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</si>
  <si>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</si>
  <si>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</si>
  <si>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</si>
  <si>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</si>
  <si>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</si>
  <si>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</si>
  <si>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</si>
  <si>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</si>
  <si>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</si>
  <si>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</si>
  <si>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</si>
  <si>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</si>
  <si>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</si>
  <si>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</si>
  <si>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</si>
  <si>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</si>
  <si>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</si>
  <si>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</si>
  <si>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</si>
  <si>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</si>
  <si>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</si>
  <si>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</si>
  <si>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</si>
  <si>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</si>
  <si>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</si>
  <si>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</si>
  <si>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</si>
  <si>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</si>
  <si>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</si>
  <si>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</si>
  <si>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</si>
  <si>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</si>
  <si>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</si>
  <si>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</si>
  <si>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</si>
  <si>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</si>
  <si>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</si>
  <si>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</si>
  <si>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</si>
  <si>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</si>
  <si>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</si>
  <si>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</si>
  <si>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</si>
  <si>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</si>
  <si>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</si>
  <si>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</si>
  <si>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</si>
  <si>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</si>
  <si>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</si>
  <si>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</si>
  <si>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</si>
  <si>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</si>
  <si>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</si>
  <si>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</si>
  <si>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</si>
  <si>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</si>
  <si>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</si>
  <si>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</si>
  <si>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</si>
  <si>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</si>
  <si>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</si>
  <si>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</si>
  <si>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</si>
  <si>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</si>
  <si>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</si>
  <si>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</si>
  <si>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</si>
  <si>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</si>
  <si>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</si>
  <si>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</si>
  <si>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</si>
  <si>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</si>
  <si>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</si>
  <si>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</si>
  <si>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</si>
  <si>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</si>
  <si>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</si>
  <si>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</si>
  <si>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</si>
  <si>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</si>
  <si>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</si>
  <si>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</si>
  <si>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</si>
  <si>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</si>
  <si>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</si>
  <si>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</si>
  <si>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</si>
  <si>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</si>
  <si>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</si>
  <si>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</si>
  <si>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</si>
  <si>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</si>
  <si>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</si>
  <si>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</si>
  <si>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</si>
  <si>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</si>
  <si>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</si>
  <si>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</si>
  <si>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</si>
  <si>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</si>
  <si>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</si>
  <si>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</si>
  <si>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</si>
  <si>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</si>
  <si>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</si>
  <si>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</si>
  <si>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</si>
  <si>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</si>
  <si>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</si>
  <si>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</si>
  <si>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</si>
  <si>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</si>
  <si>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</si>
  <si>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</si>
  <si>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</si>
  <si>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</si>
  <si>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</si>
  <si>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</si>
  <si>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</si>
  <si>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</si>
  <si>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</si>
  <si>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</si>
  <si>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</si>
  <si>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</si>
  <si>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</si>
  <si>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</si>
  <si>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</si>
  <si>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</si>
  <si>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</si>
  <si>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</si>
  <si>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</si>
  <si>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</si>
  <si>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</si>
  <si>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</si>
  <si>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</si>
  <si>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</si>
  <si>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</si>
  <si>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</si>
  <si>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</si>
  <si>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</si>
  <si>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</si>
  <si>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</si>
  <si>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</si>
  <si>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</si>
  <si>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</si>
  <si>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</si>
  <si>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</si>
  <si>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</si>
  <si>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</si>
  <si>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</si>
  <si>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</si>
  <si>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</si>
  <si>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</si>
  <si>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</si>
  <si>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</si>
  <si>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</si>
  <si>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</si>
  <si>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</si>
  <si>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</si>
  <si>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</si>
  <si>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</si>
  <si>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</si>
  <si>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</si>
  <si>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</si>
  <si>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</si>
  <si>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</si>
  <si>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</si>
  <si>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</si>
  <si>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</si>
  <si>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</si>
  <si>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</si>
  <si>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</si>
  <si>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</si>
  <si>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</si>
  <si>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</si>
  <si>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</si>
  <si>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</si>
  <si>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</si>
  <si>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</si>
  <si>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</si>
  <si>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</si>
  <si>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</si>
  <si>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</si>
  <si>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</si>
  <si>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</si>
  <si>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</si>
  <si>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</si>
  <si>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</si>
  <si>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</si>
  <si>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</si>
  <si>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</si>
  <si>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</si>
  <si>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</si>
  <si>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</si>
  <si>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</si>
  <si>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</si>
  <si>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</si>
  <si>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</si>
  <si>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</si>
  <si>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</si>
  <si>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</si>
  <si>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</si>
  <si>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</si>
  <si>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</si>
  <si>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</si>
  <si>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</si>
  <si>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</si>
  <si>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</si>
  <si>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</si>
  <si>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</si>
  <si>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</si>
  <si>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</si>
  <si>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</si>
  <si>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</si>
  <si>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</si>
  <si>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</si>
  <si>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</si>
  <si>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</si>
  <si>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</si>
  <si>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</si>
  <si>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</si>
  <si>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</si>
  <si>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</si>
  <si>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</si>
  <si>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</si>
  <si>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</si>
  <si>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</si>
  <si>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</si>
  <si>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</si>
  <si>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</si>
  <si>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</si>
  <si>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</si>
  <si>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</si>
  <si>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</si>
  <si>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</si>
  <si>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</si>
  <si>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</si>
  <si>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</si>
  <si>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</si>
  <si>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</si>
  <si>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</si>
  <si>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</si>
  <si>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</si>
  <si>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</si>
  <si>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</si>
  <si>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</si>
  <si>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</si>
  <si>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</si>
  <si>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</si>
  <si>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</si>
  <si>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</si>
  <si>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</si>
  <si>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</si>
  <si>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</si>
  <si>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</si>
  <si>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</si>
  <si>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</si>
  <si>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</si>
  <si>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</si>
  <si>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</si>
  <si>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</si>
  <si>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</si>
  <si>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</si>
  <si>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</si>
  <si>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</si>
  <si>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</si>
  <si>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</si>
  <si>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</si>
  <si>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</si>
  <si>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</si>
  <si>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</si>
  <si>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</si>
  <si>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</si>
  <si>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</si>
  <si>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</si>
  <si>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</si>
  <si>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</si>
  <si>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</si>
  <si>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</si>
  <si>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</si>
  <si>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</si>
  <si>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</si>
  <si>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</si>
  <si>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</si>
  <si>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</si>
  <si>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</si>
  <si>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</si>
  <si>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</si>
  <si>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</si>
  <si>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</si>
  <si>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</si>
  <si>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</si>
  <si>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</si>
  <si>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</si>
  <si>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</si>
  <si>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</si>
  <si>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</si>
  <si>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</si>
  <si>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</si>
  <si>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</si>
  <si>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</si>
  <si>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</si>
  <si>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</si>
  <si>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</si>
  <si>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</si>
  <si>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</si>
  <si>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</si>
  <si>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</si>
  <si>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</si>
  <si>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</si>
  <si>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</si>
  <si>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</si>
  <si>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</si>
  <si>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</si>
  <si>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</si>
  <si>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</si>
  <si>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</si>
  <si>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</si>
  <si>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</si>
  <si>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</si>
  <si>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</si>
  <si>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</si>
  <si>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</si>
  <si>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</si>
  <si>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</si>
  <si>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</si>
  <si>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</si>
  <si>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</si>
  <si>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</si>
  <si>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</si>
  <si>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</si>
  <si>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</si>
  <si>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</si>
  <si>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</si>
  <si>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</si>
  <si>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</si>
  <si>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</si>
  <si>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</si>
  <si>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</si>
  <si>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</si>
  <si>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</si>
  <si>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</si>
  <si>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</si>
  <si>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</si>
  <si>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</si>
  <si>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</si>
  <si>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</si>
  <si>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</si>
  <si>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</si>
  <si>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</si>
  <si>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</si>
  <si>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</si>
  <si>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</si>
  <si>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</si>
  <si>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</si>
  <si>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</si>
  <si>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</si>
  <si>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</si>
  <si>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</si>
  <si>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</si>
  <si>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</si>
  <si>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</si>
  <si>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</si>
  <si>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</si>
  <si>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</si>
  <si>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</si>
  <si>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</si>
  <si>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</si>
  <si>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</si>
  <si>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</si>
  <si>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</si>
  <si>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</si>
  <si>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</si>
  <si>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</si>
  <si>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</si>
  <si>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</si>
  <si>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</si>
  <si>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</si>
  <si>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</si>
  <si>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</si>
  <si>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</si>
  <si>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</si>
  <si>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</si>
  <si>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</si>
  <si>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</si>
  <si>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</si>
  <si>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</si>
  <si>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</si>
  <si>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</si>
  <si>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</si>
  <si>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</si>
  <si>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</si>
  <si>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</si>
  <si>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</si>
  <si>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</si>
  <si>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</si>
  <si>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</si>
  <si>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</si>
  <si>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</si>
  <si>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</si>
  <si>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</si>
  <si>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</si>
  <si>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</si>
  <si>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</si>
  <si>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</si>
  <si>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</si>
  <si>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</si>
  <si>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</si>
  <si>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</si>
  <si>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</si>
  <si>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</si>
  <si>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</si>
  <si>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</si>
  <si>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</si>
  <si>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</si>
  <si>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</si>
  <si>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</si>
  <si>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</si>
  <si>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</si>
  <si>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</si>
  <si>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</si>
  <si>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</si>
  <si>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</si>
  <si>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</si>
  <si>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</si>
  <si>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</si>
  <si>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</si>
  <si>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</si>
  <si>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</si>
  <si>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</si>
  <si>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</si>
  <si>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</si>
  <si>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</si>
  <si>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</si>
  <si>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</si>
  <si>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</si>
  <si>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</si>
  <si>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</si>
  <si>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</si>
  <si>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</si>
  <si>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</si>
  <si>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</si>
  <si>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</si>
  <si>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</si>
  <si>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</si>
  <si>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</si>
  <si>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</si>
  <si>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</si>
  <si>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</si>
  <si>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</si>
  <si>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</si>
  <si>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</si>
  <si>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</si>
  <si>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</si>
  <si>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</si>
  <si>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</si>
  <si>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</si>
  <si>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</si>
  <si>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</si>
  <si>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</si>
  <si>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</si>
  <si>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</si>
  <si>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</si>
  <si>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</si>
  <si>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</si>
  <si>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</si>
  <si>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</si>
  <si>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</si>
  <si>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</si>
  <si>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</si>
  <si>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</si>
  <si>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</si>
  <si>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</si>
  <si>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</si>
  <si>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</si>
  <si>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</si>
  <si>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</si>
  <si>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</si>
  <si>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</si>
  <si>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</si>
  <si>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</si>
  <si>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</si>
  <si>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</si>
  <si>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</si>
  <si>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</si>
  <si>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</si>
  <si>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</si>
  <si>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</si>
  <si>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</si>
  <si>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</si>
  <si>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</si>
  <si>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</si>
  <si>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</si>
  <si>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</si>
  <si>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</si>
  <si>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</si>
  <si>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</si>
  <si>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</si>
  <si>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</si>
  <si>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</si>
  <si>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</si>
  <si>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</si>
  <si>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</si>
  <si>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</si>
  <si>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</si>
  <si>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</si>
  <si>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</si>
  <si>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</si>
  <si>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</si>
  <si>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</si>
  <si>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</si>
  <si>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</si>
  <si>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</si>
  <si>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</si>
  <si>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</si>
  <si>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</si>
  <si>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</si>
  <si>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</si>
  <si>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</si>
  <si>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</si>
  <si>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</si>
  <si>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</si>
  <si>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</si>
  <si>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</si>
  <si>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</si>
  <si>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</si>
  <si>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</si>
  <si>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</si>
  <si>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</si>
  <si>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</si>
  <si>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</si>
  <si>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</si>
  <si>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</si>
  <si>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</si>
  <si>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</si>
  <si>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</si>
  <si>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</si>
  <si>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</si>
  <si>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</si>
  <si>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</si>
  <si>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</si>
  <si>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</si>
  <si>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</si>
  <si>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</si>
  <si>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</si>
  <si>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</si>
  <si>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</si>
  <si>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</si>
  <si>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</si>
  <si>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</si>
  <si>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</si>
  <si>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</si>
  <si>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</si>
  <si>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</si>
  <si>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</si>
  <si>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</si>
  <si>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</si>
  <si>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</si>
  <si>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</si>
  <si>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</si>
  <si>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</si>
  <si>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</si>
  <si>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</si>
  <si>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</si>
  <si>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</si>
  <si>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</si>
  <si>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</si>
  <si>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</si>
  <si>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</si>
  <si>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</si>
  <si>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</si>
  <si>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</si>
  <si>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</si>
  <si>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</si>
  <si>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</si>
  <si>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</si>
  <si>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</si>
  <si>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</si>
  <si>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</si>
  <si>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</si>
  <si>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</si>
  <si>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</si>
  <si>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</si>
  <si>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</si>
  <si>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</si>
  <si>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</si>
  <si>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</si>
  <si>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</si>
  <si>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</si>
  <si>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</si>
  <si>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</si>
  <si>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</si>
  <si>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</si>
  <si>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</si>
  <si>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</si>
  <si>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</si>
  <si>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</si>
  <si>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</si>
  <si>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</si>
  <si>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</si>
  <si>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</si>
  <si>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</si>
  <si>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</si>
  <si>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</si>
  <si>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</si>
  <si>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</si>
  <si>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</si>
  <si>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</si>
  <si>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</si>
  <si>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</si>
  <si>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</si>
  <si>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</si>
  <si>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</si>
  <si>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</si>
  <si>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</si>
  <si>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</si>
  <si>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</si>
  <si>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</si>
  <si>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</si>
  <si>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</si>
  <si>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</si>
  <si>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</si>
  <si>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</si>
  <si>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</si>
  <si>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</si>
  <si>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</si>
  <si>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</si>
  <si>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</si>
  <si>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</si>
  <si>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</si>
  <si>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</si>
  <si>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</si>
  <si>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</si>
  <si>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</si>
  <si>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</si>
  <si>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</si>
  <si>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</si>
  <si>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</si>
  <si>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</si>
  <si>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</si>
  <si>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</si>
  <si>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</si>
  <si>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</si>
  <si>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</si>
  <si>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</si>
  <si>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</si>
  <si>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</si>
  <si>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</si>
  <si>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</si>
  <si>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</si>
  <si>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</si>
  <si>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</si>
  <si>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</si>
  <si>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</si>
  <si>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</si>
  <si>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</si>
  <si>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</si>
  <si>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</si>
  <si>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</si>
  <si>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</si>
  <si>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</si>
  <si>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</si>
  <si>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</si>
  <si>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</si>
  <si>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</si>
  <si>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</si>
  <si>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</si>
  <si>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</si>
  <si>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</si>
  <si>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</si>
  <si>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</si>
  <si>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</si>
  <si>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</si>
  <si>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</si>
  <si>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</si>
  <si>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</si>
  <si>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</si>
  <si>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</si>
  <si>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</si>
  <si>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</si>
  <si>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</si>
  <si>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</si>
  <si>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</si>
  <si>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</si>
  <si>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</si>
  <si>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</si>
  <si>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</si>
  <si>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</si>
  <si>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</si>
  <si>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</si>
  <si>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</si>
  <si>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</si>
  <si>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</si>
  <si>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</si>
  <si>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</si>
  <si>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</si>
  <si>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</si>
  <si>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</si>
  <si>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</si>
  <si>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</si>
  <si>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</si>
  <si>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</si>
  <si>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</si>
  <si>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</si>
  <si>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</si>
  <si>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</si>
  <si>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</si>
  <si>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</si>
  <si>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</si>
  <si>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</si>
  <si>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</si>
  <si>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</si>
  <si>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</si>
  <si>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</si>
  <si>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</si>
  <si>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</si>
  <si>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</si>
  <si>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</si>
  <si>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</si>
  <si>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</si>
  <si>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</si>
  <si>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</si>
  <si>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</si>
  <si>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</si>
  <si>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</si>
  <si>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</si>
  <si>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</si>
  <si>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</si>
  <si>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</si>
  <si>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</si>
  <si>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</si>
  <si>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</si>
  <si>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</si>
  <si>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</si>
  <si>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</si>
  <si>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</si>
  <si>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</si>
  <si>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</si>
  <si>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</si>
  <si>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</si>
  <si>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</si>
  <si>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</si>
  <si>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</si>
  <si>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</si>
  <si>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</si>
  <si>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</si>
  <si>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</si>
  <si>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</si>
  <si>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</si>
  <si>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</si>
  <si>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</si>
  <si>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</si>
  <si>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</si>
  <si>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</si>
  <si>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</si>
  <si>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</si>
  <si>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</si>
  <si>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</si>
  <si>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</si>
  <si>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</si>
  <si>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</si>
  <si>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</si>
  <si>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</si>
  <si>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</si>
  <si>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</si>
  <si>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</si>
  <si>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</si>
  <si>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</si>
  <si>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</si>
  <si>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</si>
  <si>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</si>
  <si>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</si>
  <si>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</si>
  <si>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</si>
  <si>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</si>
  <si>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</si>
  <si>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</si>
  <si>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</si>
  <si>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</si>
  <si>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</si>
  <si>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</si>
  <si>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</si>
  <si>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</si>
  <si>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</si>
  <si>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</si>
  <si>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</si>
  <si>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</si>
  <si>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</si>
  <si>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</si>
  <si>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</si>
  <si>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</si>
  <si>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</si>
  <si>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</si>
  <si>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</si>
  <si>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</si>
  <si>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</si>
  <si>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</si>
  <si>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</si>
  <si>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</si>
  <si>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</si>
  <si>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</si>
  <si>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</si>
  <si>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</si>
  <si>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</si>
  <si>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</si>
  <si>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</si>
  <si>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</si>
  <si>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</si>
  <si>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</si>
  <si>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</si>
  <si>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</si>
  <si>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</si>
  <si>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</si>
  <si>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</si>
  <si>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</si>
  <si>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</si>
  <si>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</si>
  <si>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</si>
  <si>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</si>
  <si>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</si>
  <si>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</si>
  <si>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</si>
  <si>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</si>
  <si>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</si>
  <si>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</si>
  <si>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</si>
  <si>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</si>
  <si>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</si>
  <si>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</si>
  <si>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</si>
  <si>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</si>
  <si>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</si>
  <si>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</si>
  <si>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</si>
  <si>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</si>
  <si>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</si>
  <si>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</si>
  <si>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</si>
  <si>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</si>
  <si>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</si>
  <si>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</si>
  <si>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</si>
  <si>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</si>
  <si>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</si>
  <si>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</si>
  <si>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</si>
  <si>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</si>
  <si>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</si>
  <si>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</si>
  <si>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</si>
  <si>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</si>
  <si>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</si>
  <si>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</si>
  <si>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</si>
  <si>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</si>
  <si>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</si>
  <si>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</si>
  <si>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</si>
  <si>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</si>
  <si>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</si>
  <si>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</si>
  <si>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</si>
  <si>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</si>
  <si>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</si>
  <si>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</si>
  <si>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</si>
  <si>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</si>
  <si>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</si>
  <si>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</si>
  <si>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</si>
  <si>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</si>
  <si>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</si>
  <si>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</si>
  <si>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</si>
  <si>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</si>
  <si>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</si>
  <si>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</si>
  <si>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</si>
  <si>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</si>
  <si>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</si>
  <si>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</si>
  <si>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</si>
  <si>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</si>
  <si>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</si>
  <si>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</si>
  <si>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</si>
  <si>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</si>
  <si>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</si>
  <si>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</si>
  <si>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</si>
  <si>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</si>
  <si>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</si>
  <si>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</si>
  <si>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</si>
  <si>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</si>
  <si>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</si>
  <si>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</si>
  <si>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</si>
  <si>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</si>
  <si>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</si>
  <si>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</si>
  <si>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</si>
  <si>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</si>
  <si>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</si>
  <si>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</si>
  <si>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</si>
  <si>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</si>
  <si>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</si>
  <si>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</si>
  <si>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</si>
  <si>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</si>
  <si>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</si>
  <si>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</si>
  <si>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</si>
  <si>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</si>
  <si>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</si>
  <si>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</si>
  <si>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</si>
  <si>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</si>
  <si>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</si>
  <si>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</si>
  <si>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</si>
  <si>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</si>
  <si>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</si>
  <si>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</si>
  <si>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</si>
  <si>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</si>
  <si>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</si>
  <si>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</si>
  <si>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</si>
  <si>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</si>
  <si>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</si>
  <si>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</si>
  <si>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</si>
  <si>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</si>
  <si>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</si>
  <si>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</si>
  <si>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</si>
  <si>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</si>
  <si>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</si>
  <si>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</si>
  <si>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</si>
  <si>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</si>
  <si>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</si>
  <si>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</si>
  <si>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</si>
  <si>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</si>
  <si>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</si>
  <si>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</si>
  <si>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</si>
  <si>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</si>
  <si>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</si>
  <si>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</si>
  <si>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</si>
  <si>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</si>
  <si>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</si>
  <si>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</si>
  <si>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</si>
  <si>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</si>
  <si>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</si>
  <si>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</si>
  <si>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</si>
  <si>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</si>
  <si>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</si>
  <si>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</si>
  <si>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</si>
  <si>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</si>
  <si>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</si>
  <si>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</si>
  <si>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</si>
  <si>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</si>
  <si>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</si>
  <si>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</si>
  <si>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</si>
  <si>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</si>
  <si>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</si>
  <si>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</si>
  <si>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</si>
  <si>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</si>
  <si>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</si>
  <si>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</si>
  <si>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</si>
  <si>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</si>
  <si>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</si>
  <si>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</si>
  <si>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</si>
  <si>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</si>
  <si>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</si>
  <si>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</si>
  <si>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</si>
  <si>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</si>
  <si>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</si>
  <si>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</si>
  <si>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</si>
  <si>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</si>
  <si>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</si>
  <si>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</si>
  <si>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</si>
  <si>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</si>
  <si>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</si>
  <si>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</si>
  <si>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</si>
  <si>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</si>
  <si>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</si>
  <si>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</si>
  <si>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</si>
  <si>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</si>
  <si>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</si>
  <si>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</si>
  <si>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</si>
  <si>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</si>
  <si>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</si>
  <si>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</si>
  <si>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</si>
  <si>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</si>
  <si>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</si>
  <si>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</si>
  <si>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</si>
  <si>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</si>
  <si>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</si>
  <si>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</si>
  <si>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</si>
  <si>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</si>
  <si>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</si>
  <si>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</si>
  <si>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</si>
  <si>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</si>
  <si>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</si>
  <si>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</si>
  <si>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</si>
  <si>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</si>
  <si>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</si>
  <si>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</si>
  <si>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</si>
  <si>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</si>
  <si>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</si>
  <si>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</si>
  <si>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</si>
  <si>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</si>
  <si>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</si>
  <si>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</si>
  <si>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</si>
  <si>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</si>
  <si>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</si>
  <si>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</si>
  <si>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</si>
  <si>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</si>
  <si>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</si>
  <si>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</si>
  <si>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</si>
  <si>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</si>
  <si>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</si>
  <si>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</si>
  <si>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</si>
  <si>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</si>
  <si>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</si>
  <si>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</si>
  <si>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</si>
  <si>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</si>
  <si>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</si>
  <si>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</si>
  <si>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</si>
  <si>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</si>
  <si>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</si>
  <si>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</si>
  <si>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</si>
  <si>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</si>
  <si>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</si>
  <si>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</si>
  <si>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</si>
  <si>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</si>
  <si>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</si>
  <si>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</si>
  <si>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</si>
  <si>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</si>
  <si>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</si>
  <si>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</si>
  <si>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</si>
  <si>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</si>
  <si>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</si>
  <si>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</si>
  <si>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</si>
  <si>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</si>
  <si>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</si>
  <si>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</si>
  <si>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</si>
  <si>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</si>
  <si>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</si>
  <si>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</si>
  <si>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</si>
  <si>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</si>
  <si>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</si>
  <si>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</si>
  <si>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</si>
  <si>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</si>
  <si>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</si>
  <si>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</si>
  <si>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</si>
  <si>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</si>
  <si>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</si>
  <si>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</si>
  <si>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</si>
  <si>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</si>
  <si>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</si>
  <si>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</si>
  <si>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</si>
  <si>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</si>
  <si>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</si>
  <si>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</si>
  <si>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</si>
  <si>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</si>
  <si>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</si>
  <si>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</si>
  <si>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</si>
  <si>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</si>
  <si>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</si>
  <si>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</si>
  <si>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</si>
  <si>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</si>
  <si>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</si>
  <si>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</si>
  <si>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</si>
  <si>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</si>
  <si>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</si>
  <si>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</si>
  <si>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</si>
  <si>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</si>
  <si>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</si>
  <si>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</si>
  <si>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</si>
  <si>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</si>
  <si>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</si>
  <si>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</si>
  <si>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</si>
  <si>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</si>
  <si>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</si>
  <si>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</si>
  <si>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</si>
  <si>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</si>
  <si>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</si>
  <si>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</si>
  <si>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</si>
  <si>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</si>
  <si>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</si>
  <si>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</si>
  <si>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</si>
  <si>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</si>
  <si>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</si>
  <si>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</si>
  <si>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</si>
  <si>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</si>
  <si>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</si>
  <si>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</si>
  <si>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</si>
  <si>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</si>
  <si>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</si>
  <si>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</si>
  <si>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</si>
  <si>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</si>
  <si>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</si>
  <si>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</si>
  <si>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</si>
  <si>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</si>
  <si>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</si>
  <si>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</si>
  <si>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</si>
  <si>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</si>
  <si>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</si>
  <si>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</si>
  <si>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</si>
  <si>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</si>
  <si>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</si>
  <si>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</si>
  <si>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</si>
  <si>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</si>
  <si>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</si>
  <si>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</si>
  <si>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</si>
  <si>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</si>
  <si>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</si>
  <si>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</si>
  <si>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</si>
  <si>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</si>
  <si>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</si>
  <si>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</si>
  <si>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</si>
  <si>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</si>
  <si>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</si>
  <si>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</si>
  <si>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</si>
  <si>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</si>
  <si>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</si>
  <si>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</si>
  <si>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</si>
  <si>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</si>
  <si>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</si>
  <si>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</si>
  <si>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</si>
  <si>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</si>
  <si>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</si>
  <si>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</si>
  <si>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</si>
  <si>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</si>
  <si>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</si>
  <si>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</si>
  <si>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</si>
  <si>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</si>
  <si>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</si>
  <si>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</si>
  <si>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</si>
  <si>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</si>
  <si>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</si>
  <si>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</si>
  <si>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</si>
  <si>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</si>
  <si>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</si>
  <si>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</si>
  <si>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</si>
  <si>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</si>
  <si>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</si>
  <si>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</si>
  <si>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</si>
  <si>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</si>
  <si>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</si>
  <si>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</si>
  <si>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</si>
  <si>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</si>
  <si>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</si>
  <si>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</si>
  <si>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</si>
  <si>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</si>
  <si>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</si>
  <si>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</si>
  <si>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</si>
  <si>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</si>
  <si>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</si>
  <si>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</si>
  <si>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</si>
  <si>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</si>
  <si>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</si>
  <si>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</si>
  <si>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</si>
  <si>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</si>
  <si>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</si>
  <si>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</si>
  <si>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</si>
  <si>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</si>
  <si>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</si>
  <si>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</si>
  <si>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</si>
  <si>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</si>
  <si>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</si>
  <si>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</si>
  <si>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</si>
  <si>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</si>
  <si>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</si>
  <si>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</si>
  <si>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</si>
  <si>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</si>
  <si>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</si>
  <si>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</si>
  <si>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</si>
  <si>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</si>
  <si>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</si>
  <si>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</si>
  <si>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</si>
  <si>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</si>
  <si>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</si>
  <si>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</si>
  <si>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</si>
  <si>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</si>
  <si>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</si>
  <si>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</si>
  <si>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</si>
  <si>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</si>
  <si>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</si>
  <si>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</si>
  <si>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</si>
  <si>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</si>
  <si>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</si>
  <si>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</si>
  <si>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</si>
  <si>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</si>
  <si>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</si>
  <si>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</si>
  <si>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</si>
  <si>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</si>
  <si>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</si>
  <si>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</si>
  <si>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</si>
  <si>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</si>
  <si>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</si>
  <si>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</si>
  <si>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</si>
  <si>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</si>
  <si>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</si>
  <si>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</si>
  <si>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</si>
  <si>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</si>
  <si>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</si>
  <si>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</si>
  <si>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</si>
  <si>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</si>
  <si>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</si>
  <si>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</si>
  <si>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</si>
  <si>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</si>
  <si>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</si>
  <si>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</si>
  <si>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</si>
  <si>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</si>
  <si>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</si>
  <si>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</si>
  <si>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</si>
  <si>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</si>
  <si>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</si>
  <si>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</si>
  <si>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</si>
  <si>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</si>
  <si>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</si>
  <si>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</si>
  <si>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</si>
  <si>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</si>
  <si>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</si>
  <si>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</si>
  <si>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</si>
  <si>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</si>
  <si>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</si>
  <si>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</si>
  <si>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</si>
  <si>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</si>
  <si>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</si>
  <si>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</si>
  <si>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</si>
  <si>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</si>
  <si>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</si>
  <si>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</si>
  <si>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</si>
  <si>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</si>
  <si>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</si>
  <si>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</si>
  <si>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</si>
  <si>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</si>
  <si>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</si>
  <si>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</si>
  <si>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</si>
  <si>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</si>
  <si>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</si>
  <si>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</si>
  <si>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</si>
  <si>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</si>
  <si>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</si>
  <si>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</si>
  <si>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</si>
  <si>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</si>
  <si>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</si>
  <si>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</si>
  <si>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</si>
  <si>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</si>
  <si>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</si>
  <si>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</si>
  <si>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</si>
  <si>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</si>
  <si>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</si>
  <si>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</si>
  <si>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</si>
  <si>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</si>
  <si>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</si>
  <si>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</si>
  <si>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</si>
  <si>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</si>
  <si>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</si>
  <si>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</si>
  <si>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</si>
  <si>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</si>
  <si>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</si>
  <si>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</si>
  <si>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</si>
  <si>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</si>
  <si>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</si>
  <si>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</si>
  <si>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</si>
  <si>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</si>
  <si>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</si>
  <si>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</si>
  <si>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</si>
  <si>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</si>
  <si>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</si>
  <si>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</si>
  <si>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</si>
  <si>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</si>
  <si>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</si>
  <si>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</si>
  <si>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</si>
  <si>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</si>
  <si>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</si>
  <si>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</si>
  <si>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</si>
  <si>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</si>
  <si>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</si>
  <si>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</si>
  <si>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</si>
  <si>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</si>
  <si>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</si>
  <si>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</si>
  <si>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</si>
  <si>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</si>
  <si>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</si>
  <si>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</si>
  <si>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</si>
  <si>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</si>
  <si>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</si>
  <si>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</si>
  <si>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</si>
  <si>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</si>
  <si>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</si>
  <si>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</si>
  <si>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</si>
  <si>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</si>
  <si>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</si>
  <si>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</si>
  <si>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</si>
  <si>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</si>
  <si>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</si>
  <si>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</si>
  <si>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</si>
  <si>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</si>
  <si>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</si>
  <si>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</si>
  <si>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</si>
  <si>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</si>
  <si>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</si>
  <si>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</si>
  <si>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</si>
  <si>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</si>
  <si>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</si>
  <si>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</si>
  <si>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</si>
  <si>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</si>
  <si>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</si>
  <si>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</si>
  <si>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</si>
  <si>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</si>
  <si>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</si>
  <si>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</si>
  <si>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</si>
  <si>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</si>
  <si>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</si>
  <si>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</si>
  <si>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</si>
  <si>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</si>
  <si>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</si>
  <si>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</si>
  <si>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</si>
  <si>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</si>
  <si>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</si>
  <si>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</si>
  <si>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</si>
  <si>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</si>
  <si>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</si>
  <si>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</si>
  <si>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</si>
  <si>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</si>
  <si>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</si>
  <si>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</si>
  <si>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</si>
  <si>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</si>
  <si>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</si>
  <si>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</si>
  <si>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</si>
  <si>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</si>
  <si>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</si>
  <si>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</si>
  <si>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</si>
  <si>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</si>
  <si>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</si>
  <si>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</si>
  <si>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</si>
  <si>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</si>
  <si>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</si>
  <si>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</si>
  <si>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</si>
  <si>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</si>
  <si>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</si>
  <si>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</si>
  <si>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</si>
  <si>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</si>
  <si>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</si>
  <si>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</si>
  <si>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</si>
  <si>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</si>
  <si>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</si>
  <si>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</si>
  <si>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</si>
  <si>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</si>
  <si>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</si>
  <si>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</si>
  <si>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</si>
  <si>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</si>
  <si>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</si>
  <si>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</si>
  <si>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</si>
  <si>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</si>
  <si>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</si>
  <si>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</si>
  <si>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</si>
  <si>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</si>
  <si>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</si>
  <si>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</si>
  <si>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</si>
  <si>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</si>
  <si>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</si>
  <si>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</si>
  <si>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</si>
  <si>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</si>
  <si>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</si>
  <si>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</si>
  <si>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</si>
  <si>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</si>
  <si>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</si>
  <si>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</si>
  <si>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</si>
  <si>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</si>
  <si>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</si>
  <si>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</si>
  <si>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</si>
  <si>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</si>
  <si>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</si>
  <si>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</si>
  <si>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</si>
  <si>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</si>
  <si>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</si>
  <si>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</si>
  <si>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</si>
  <si>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</si>
  <si>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</si>
  <si>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</si>
  <si>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</si>
  <si>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</si>
  <si>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</si>
  <si>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</si>
  <si>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</si>
  <si>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</si>
  <si>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</si>
  <si>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</si>
  <si>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</si>
  <si>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</si>
  <si>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</si>
  <si>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</si>
  <si>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</si>
  <si>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</si>
  <si>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</si>
  <si>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</si>
  <si>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</si>
  <si>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</si>
  <si>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</si>
  <si>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</si>
  <si>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</si>
  <si>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</si>
  <si>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</si>
  <si>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</si>
  <si>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</si>
  <si>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</si>
  <si>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</si>
  <si>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</si>
  <si>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</si>
  <si>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</si>
  <si>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</si>
  <si>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</si>
  <si>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</si>
  <si>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</si>
  <si>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</si>
  <si>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</si>
  <si>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</si>
  <si>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</si>
  <si>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</si>
  <si>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</si>
  <si>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</si>
  <si>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</si>
  <si>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</si>
  <si>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</si>
  <si>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</si>
  <si>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</si>
  <si>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</si>
  <si>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</si>
  <si>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</si>
  <si>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</si>
  <si>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</si>
  <si>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</si>
  <si>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</si>
  <si>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</si>
  <si>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</si>
  <si>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</si>
  <si>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</si>
  <si>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</si>
  <si>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</si>
  <si>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</si>
  <si>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</si>
  <si>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</si>
  <si>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</si>
  <si>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</si>
  <si>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</si>
  <si>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</si>
  <si>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</si>
  <si>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</si>
  <si>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</si>
  <si>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</si>
  <si>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</si>
  <si>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</si>
  <si>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</si>
  <si>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</si>
  <si>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</si>
  <si>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</si>
  <si>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</si>
  <si>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</si>
  <si>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</si>
  <si>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</si>
  <si>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</si>
  <si>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</si>
  <si>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</si>
  <si>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</si>
  <si>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</si>
  <si>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</si>
  <si>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</si>
  <si>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</si>
  <si>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</si>
  <si>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</si>
  <si>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</si>
  <si>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</si>
  <si>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</si>
  <si>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</si>
  <si>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</si>
  <si>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</si>
  <si>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</si>
  <si>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</si>
  <si>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</si>
  <si>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</si>
  <si>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</si>
  <si>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</si>
  <si>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</si>
  <si>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</si>
  <si>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</si>
  <si>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</si>
  <si>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</si>
  <si>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</si>
  <si>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</si>
  <si>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</si>
  <si>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</si>
  <si>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</si>
  <si>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</si>
  <si>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</si>
  <si>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</si>
  <si>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</si>
  <si>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</si>
  <si>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</si>
  <si>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</si>
  <si>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</si>
  <si>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</si>
  <si>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</si>
  <si>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</si>
  <si>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</si>
  <si>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</si>
  <si>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</si>
  <si>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</si>
  <si>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</si>
  <si>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</si>
  <si>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</si>
  <si>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</si>
  <si>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</si>
  <si>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</si>
  <si>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</si>
  <si>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</si>
  <si>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</si>
  <si>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</si>
  <si>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</si>
  <si>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</si>
  <si>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</si>
  <si>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</si>
  <si>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</si>
  <si>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</si>
  <si>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</si>
  <si>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</si>
  <si>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</si>
  <si>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</si>
  <si>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</si>
  <si>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</si>
  <si>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</si>
  <si>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</si>
  <si>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</si>
  <si>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</si>
  <si>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</si>
  <si>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</si>
  <si>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</si>
  <si>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</si>
  <si>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</si>
  <si>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</si>
  <si>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</si>
  <si>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</si>
  <si>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</si>
  <si>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</si>
  <si>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</si>
  <si>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</si>
  <si>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</si>
  <si>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</si>
  <si>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</si>
  <si>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</si>
  <si>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</si>
  <si>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</si>
  <si>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</si>
  <si>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</si>
  <si>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</si>
  <si>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</si>
  <si>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</si>
  <si>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</si>
  <si>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</si>
  <si>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</si>
  <si>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</si>
  <si>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</si>
  <si>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</si>
  <si>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</si>
  <si>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</si>
  <si>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</si>
  <si>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</si>
  <si>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</si>
  <si>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</si>
  <si>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</si>
  <si>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</si>
  <si>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</si>
  <si>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</si>
  <si>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</si>
  <si>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</si>
  <si>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</si>
  <si>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</si>
  <si>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</si>
  <si>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</si>
  <si>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</si>
  <si>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</si>
  <si>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</si>
  <si>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</si>
  <si>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</si>
  <si>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</si>
  <si>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</si>
  <si>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</si>
  <si>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</si>
  <si>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</si>
  <si>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</si>
  <si>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</si>
  <si>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</si>
  <si>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</si>
  <si>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</si>
  <si>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</si>
  <si>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</si>
  <si>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</si>
  <si>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</si>
  <si>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</si>
  <si>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</si>
  <si>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</si>
  <si>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</si>
  <si>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</si>
  <si>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</si>
  <si>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</si>
  <si>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</si>
  <si>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</si>
  <si>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</si>
  <si>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</si>
  <si>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</si>
  <si>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</si>
  <si>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</si>
  <si>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</si>
  <si>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</si>
  <si>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</si>
  <si>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</si>
  <si>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</si>
  <si>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</si>
  <si>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</si>
  <si>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</si>
  <si>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</si>
  <si>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</si>
  <si>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</si>
  <si>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</si>
  <si>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</si>
  <si>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</si>
  <si>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</si>
  <si>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</si>
  <si>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</si>
  <si>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</si>
  <si>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</si>
  <si>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</si>
  <si>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</si>
  <si>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</si>
  <si>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</si>
  <si>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</si>
  <si>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</si>
  <si>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</si>
  <si>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</si>
  <si>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</si>
  <si>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</si>
  <si>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</si>
  <si>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</si>
  <si>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</si>
  <si>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</si>
  <si>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</si>
  <si>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</si>
  <si>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</si>
  <si>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</si>
  <si>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</si>
  <si>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</si>
  <si>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</si>
  <si>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</si>
  <si>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</si>
  <si>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</si>
  <si>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</si>
  <si>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</si>
  <si>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</si>
  <si>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</si>
  <si>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</si>
  <si>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</si>
  <si>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</si>
  <si>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</si>
  <si>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</si>
  <si>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</si>
  <si>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</si>
  <si>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</si>
  <si>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</si>
  <si>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</si>
  <si>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</si>
  <si>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</si>
  <si>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</si>
  <si>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</si>
  <si>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</si>
  <si>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</si>
  <si>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</si>
  <si>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</si>
  <si>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</si>
  <si>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</si>
  <si>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</si>
  <si>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</si>
  <si>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</si>
  <si>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</si>
  <si>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</si>
  <si>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</si>
  <si>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</si>
  <si>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</si>
  <si>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</si>
  <si>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</si>
  <si>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</si>
  <si>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</si>
  <si>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</si>
  <si>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</si>
  <si>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</si>
  <si>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</si>
  <si>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</si>
  <si>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</si>
  <si>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</si>
  <si>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</si>
  <si>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</si>
  <si>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</si>
  <si>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</si>
  <si>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</si>
  <si>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</si>
  <si>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</si>
  <si>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</si>
  <si>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</si>
  <si>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</si>
  <si>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</si>
  <si>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</si>
  <si>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</si>
  <si>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</si>
  <si>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</si>
  <si>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</si>
  <si>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</si>
  <si>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</si>
  <si>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</si>
  <si>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</si>
  <si>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</si>
  <si>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</si>
  <si>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</si>
  <si>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</si>
  <si>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</si>
  <si>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</si>
  <si>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</si>
  <si>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</si>
  <si>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</si>
  <si>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</si>
  <si>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</si>
  <si>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</si>
  <si>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</si>
  <si>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</si>
  <si>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</si>
  <si>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</si>
  <si>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</si>
  <si>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</si>
  <si>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</si>
  <si>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</si>
  <si>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</si>
  <si>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</si>
  <si>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</si>
  <si>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</si>
  <si>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</si>
  <si>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</si>
  <si>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</si>
  <si>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</si>
  <si>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</si>
  <si>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</si>
  <si>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</si>
  <si>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</si>
  <si>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</si>
  <si>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</si>
  <si>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</si>
  <si>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</si>
  <si>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</si>
  <si>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</si>
  <si>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</si>
  <si>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</si>
  <si>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</si>
  <si>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</si>
  <si>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</si>
  <si>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</si>
  <si>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</si>
  <si>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</si>
  <si>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</si>
  <si>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</si>
  <si>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</si>
  <si>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</si>
  <si>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</si>
  <si>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</si>
  <si>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</si>
  <si>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</si>
  <si>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</si>
  <si>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</si>
  <si>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</si>
  <si>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</si>
  <si>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</si>
  <si>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</si>
  <si>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</si>
  <si>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</si>
  <si>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</si>
  <si>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</si>
  <si>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</si>
  <si>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</si>
  <si>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</si>
  <si>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</si>
  <si>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</si>
  <si>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</si>
  <si>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</si>
  <si>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</si>
  <si>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</si>
  <si>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</si>
  <si>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</si>
  <si>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</si>
  <si>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</si>
  <si>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</si>
  <si>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</si>
  <si>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</si>
  <si>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</si>
  <si>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</si>
  <si>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</si>
  <si>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</si>
  <si>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</si>
  <si>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</si>
  <si>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</si>
  <si>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</si>
  <si>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</si>
  <si>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</si>
  <si>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</si>
  <si>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</si>
  <si>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</si>
  <si>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</si>
  <si>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</si>
  <si>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</si>
  <si>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</si>
  <si>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</si>
  <si>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</si>
  <si>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</si>
  <si>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</si>
  <si>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</si>
  <si>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</si>
  <si>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</si>
  <si>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</si>
  <si>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</si>
  <si>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</si>
  <si>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</si>
  <si>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</si>
  <si>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</si>
  <si>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</si>
  <si>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</si>
  <si>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</si>
  <si>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</si>
  <si>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</si>
  <si>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</si>
  <si>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</si>
  <si>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</si>
  <si>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</si>
  <si>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</si>
  <si>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</si>
  <si>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</si>
  <si>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</si>
  <si>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</si>
  <si>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</si>
  <si>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</si>
  <si>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</si>
  <si>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</si>
  <si>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</si>
  <si>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</si>
  <si>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</si>
  <si>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</si>
  <si>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</si>
  <si>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</si>
  <si>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</si>
  <si>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</si>
  <si>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</si>
  <si>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</si>
  <si>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</si>
  <si>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</si>
  <si>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</si>
  <si>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</si>
  <si>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</si>
  <si>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</si>
  <si>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</si>
  <si>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</si>
  <si>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</si>
  <si>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</si>
  <si>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</si>
  <si>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</si>
  <si>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</si>
  <si>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</si>
  <si>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</si>
  <si>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</si>
  <si>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</si>
  <si>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</si>
  <si>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</si>
  <si>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</si>
  <si>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</si>
  <si>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</si>
  <si>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</si>
  <si>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</si>
  <si>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</si>
  <si>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</si>
  <si>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</si>
  <si>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</si>
  <si>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</si>
  <si>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</si>
  <si>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</si>
  <si>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</si>
  <si>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</si>
  <si>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</si>
  <si>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</si>
  <si>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</si>
  <si>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</si>
  <si>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</si>
  <si>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</si>
  <si>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</si>
  <si>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</si>
  <si>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</si>
  <si>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</si>
  <si>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</si>
  <si>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</si>
  <si>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</si>
  <si>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</si>
  <si>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</si>
  <si>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</si>
  <si>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</si>
  <si>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</si>
  <si>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</si>
  <si>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</si>
  <si>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</si>
  <si>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</si>
  <si>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</si>
  <si>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</si>
  <si>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</si>
  <si>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</si>
  <si>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</si>
  <si>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</si>
  <si>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</si>
  <si>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</si>
  <si>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</si>
  <si>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</si>
  <si>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</si>
  <si>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</si>
  <si>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</si>
  <si>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</si>
  <si>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</si>
  <si>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</si>
  <si>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</si>
  <si>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</si>
  <si>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</si>
  <si>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</si>
  <si>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</si>
  <si>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</si>
  <si>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</si>
  <si>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</si>
  <si>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</si>
  <si>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</si>
  <si>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</si>
  <si>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</si>
  <si>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</si>
  <si>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</si>
  <si>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</si>
  <si>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</si>
  <si>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</si>
  <si>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</si>
  <si>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</si>
  <si>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</si>
  <si>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</si>
  <si>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</si>
  <si>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</si>
  <si>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</si>
  <si>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</si>
  <si>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</si>
  <si>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</si>
  <si>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</si>
  <si>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</si>
  <si>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</si>
  <si>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</si>
  <si>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</si>
  <si>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</si>
  <si>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</si>
  <si>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</si>
  <si>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</si>
  <si>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</si>
  <si>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</si>
  <si>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</si>
  <si>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</si>
  <si>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</si>
  <si>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</si>
  <si>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</si>
  <si>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</si>
  <si>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</si>
  <si>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</si>
  <si>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</si>
  <si>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</si>
  <si>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</si>
  <si>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</si>
  <si>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</si>
  <si>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</si>
  <si>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</si>
  <si>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</si>
  <si>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</si>
  <si>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</si>
  <si>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</si>
  <si>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</si>
  <si>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</si>
  <si>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</si>
  <si>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</si>
  <si>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</si>
  <si>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</si>
  <si>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</si>
  <si>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</si>
  <si>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</si>
  <si>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</si>
  <si>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</si>
  <si>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</si>
  <si>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</si>
  <si>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</si>
  <si>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</si>
  <si>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</si>
  <si>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</si>
  <si>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</si>
  <si>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</si>
  <si>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</si>
  <si>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</si>
  <si>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</si>
  <si>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</si>
  <si>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</si>
  <si>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</si>
  <si>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</si>
  <si>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</si>
  <si>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</si>
  <si>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</si>
  <si>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</si>
  <si>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</si>
  <si>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</si>
  <si>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</si>
  <si>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</si>
  <si>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</si>
  <si>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</si>
  <si>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</si>
  <si>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</si>
  <si>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</si>
  <si>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</si>
  <si>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</si>
  <si>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</si>
  <si>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</si>
  <si>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</si>
  <si>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</si>
  <si>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</si>
  <si>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</si>
  <si>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</si>
  <si>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</si>
  <si>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</si>
  <si>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</si>
  <si>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</si>
  <si>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</si>
  <si>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</si>
  <si>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</si>
  <si>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</si>
  <si>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</si>
  <si>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</si>
  <si>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</si>
  <si>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</si>
  <si>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</si>
  <si>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</si>
  <si>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</si>
  <si>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</si>
  <si>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</si>
  <si>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</si>
  <si>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</si>
  <si>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</si>
  <si>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</si>
  <si>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</si>
  <si>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</si>
  <si>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</si>
  <si>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</si>
  <si>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</si>
  <si>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</si>
  <si>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</si>
  <si>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</si>
  <si>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</si>
  <si>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</si>
  <si>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</si>
  <si>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</si>
  <si>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</si>
  <si>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</si>
  <si>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</si>
  <si>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</si>
  <si>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</si>
  <si>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</si>
  <si>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</si>
  <si>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</si>
  <si>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</si>
  <si>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</si>
  <si>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</si>
  <si>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</si>
  <si>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</si>
  <si>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</si>
  <si>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</si>
  <si>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</si>
  <si>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</si>
  <si>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</si>
  <si>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</si>
  <si>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</si>
  <si>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</si>
  <si>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</si>
  <si>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</si>
  <si>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</si>
  <si>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</si>
  <si>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</si>
  <si>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</si>
  <si>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</si>
  <si>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</si>
  <si>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</si>
  <si>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</si>
  <si>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</si>
  <si>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</si>
  <si>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</si>
  <si>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</si>
  <si>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</si>
  <si>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</si>
  <si>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</si>
  <si>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</si>
  <si>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</si>
  <si>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</si>
  <si>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</si>
  <si>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</si>
  <si>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</si>
  <si>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</si>
  <si>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</si>
  <si>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</si>
  <si>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</si>
  <si>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</si>
  <si>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</si>
  <si>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</si>
  <si>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</si>
  <si>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</si>
  <si>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</si>
  <si>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</si>
  <si>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</si>
  <si>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</si>
  <si>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</si>
  <si>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</si>
  <si>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</si>
  <si>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</si>
  <si>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</si>
  <si>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</si>
  <si>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</si>
  <si>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</si>
  <si>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</si>
  <si>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</si>
  <si>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</si>
  <si>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</si>
  <si>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</si>
  <si>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</si>
  <si>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</si>
  <si>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</si>
  <si>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</si>
  <si>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</si>
  <si>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</si>
  <si>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</si>
  <si>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</si>
  <si>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</si>
  <si>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</si>
  <si>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</si>
  <si>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</si>
  <si>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</si>
  <si>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</si>
  <si>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</si>
  <si>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</si>
  <si>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</si>
  <si>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</si>
  <si>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</si>
  <si>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</si>
  <si>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</si>
  <si>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</si>
  <si>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</si>
  <si>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</si>
  <si>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</si>
  <si>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</si>
  <si>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</si>
  <si>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</si>
  <si>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</si>
  <si>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</si>
  <si>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</si>
  <si>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</si>
  <si>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</si>
  <si>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</si>
  <si>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</si>
  <si>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</si>
  <si>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</si>
  <si>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</si>
  <si>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</si>
  <si>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</si>
  <si>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</si>
  <si>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</si>
  <si>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</si>
  <si>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</si>
  <si>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</si>
  <si>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</si>
  <si>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</si>
  <si>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</si>
  <si>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</si>
  <si>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</si>
  <si>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</si>
  <si>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</si>
  <si>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</si>
  <si>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</si>
  <si>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</si>
  <si>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</si>
  <si>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</si>
  <si>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</si>
  <si>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</si>
  <si>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</si>
  <si>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</si>
  <si>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</si>
  <si>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</si>
  <si>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</si>
  <si>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</si>
  <si>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</si>
  <si>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</si>
  <si>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</si>
  <si>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</si>
  <si>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</si>
  <si>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</si>
  <si>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</si>
  <si>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</si>
  <si>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</si>
  <si>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</si>
  <si>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</si>
  <si>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</si>
  <si>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</si>
  <si>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</si>
  <si>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</si>
  <si>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</si>
  <si>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</si>
  <si>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</si>
  <si>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</si>
  <si>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</si>
  <si>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</si>
  <si>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</si>
  <si>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</si>
  <si>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</si>
  <si>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</si>
  <si>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</si>
  <si>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</si>
  <si>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</si>
  <si>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</si>
  <si>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</si>
  <si>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</si>
  <si>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</si>
  <si>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</si>
  <si>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</si>
  <si>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</si>
  <si>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</si>
  <si>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</si>
  <si>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</si>
  <si>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</si>
  <si>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</si>
  <si>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</si>
  <si>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</si>
  <si>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</si>
  <si>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</si>
  <si>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</si>
  <si>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</si>
  <si>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</si>
  <si>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</si>
  <si>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</si>
  <si>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</si>
  <si>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</si>
  <si>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</si>
  <si>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</si>
  <si>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</si>
  <si>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</si>
  <si>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</si>
  <si>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</si>
  <si>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</si>
  <si>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</si>
  <si>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</si>
  <si>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</si>
  <si>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</si>
  <si>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</si>
  <si>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</si>
  <si>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</si>
  <si>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</si>
  <si>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</si>
  <si>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</si>
  <si>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</si>
  <si>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</si>
  <si>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</si>
  <si>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</si>
  <si>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</si>
  <si>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</si>
  <si>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</si>
  <si>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</si>
  <si>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</si>
  <si>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</si>
  <si>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</si>
  <si>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</si>
  <si>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</si>
  <si>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</si>
  <si>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</si>
  <si>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</si>
  <si>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</si>
  <si>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</si>
  <si>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</si>
  <si>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</si>
  <si>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</si>
  <si>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</si>
  <si>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</si>
  <si>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</si>
  <si>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</si>
  <si>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</si>
  <si>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</si>
  <si>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</si>
  <si>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</si>
  <si>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</si>
  <si>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</si>
  <si>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</si>
  <si>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</si>
  <si>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</si>
  <si>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</si>
  <si>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</si>
  <si>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</si>
  <si>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</si>
  <si>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</si>
  <si>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</si>
  <si>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</si>
  <si>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</si>
  <si>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</si>
  <si>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</si>
  <si>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</si>
  <si>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</si>
  <si>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</si>
  <si>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</si>
  <si>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</si>
  <si>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</si>
  <si>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</si>
  <si>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</si>
  <si>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</si>
  <si>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</si>
  <si>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</si>
  <si>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</si>
  <si>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</si>
  <si>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</si>
  <si>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</si>
  <si>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</si>
  <si>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</si>
  <si>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</si>
  <si>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</si>
  <si>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</si>
  <si>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</si>
  <si>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</si>
  <si>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</si>
  <si>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</si>
  <si>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</si>
  <si>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</si>
  <si>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</si>
  <si>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</si>
  <si>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</si>
  <si>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</si>
  <si>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</si>
  <si>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</si>
  <si>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</si>
  <si>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</si>
  <si>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</si>
  <si>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</si>
  <si>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</si>
  <si>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</si>
  <si>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</si>
  <si>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</si>
  <si>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</si>
  <si>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</si>
  <si>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</si>
  <si>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</si>
  <si>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</si>
  <si>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</si>
  <si>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</si>
  <si>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</si>
  <si>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</si>
  <si>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</si>
  <si>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</si>
  <si>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</si>
  <si>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</si>
  <si>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</si>
  <si>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</si>
  <si>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</si>
  <si>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</si>
  <si>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</si>
  <si>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</si>
  <si>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</si>
  <si>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</si>
  <si>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</si>
  <si>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</si>
  <si>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</si>
  <si>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</si>
  <si>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</si>
  <si>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</si>
  <si>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</si>
  <si>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</si>
  <si>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</si>
  <si>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</si>
  <si>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</si>
  <si>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</si>
  <si>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</si>
  <si>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</si>
  <si>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</si>
  <si>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</si>
  <si>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</si>
  <si>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</si>
  <si>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</si>
  <si>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</si>
  <si>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</si>
  <si>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</si>
  <si>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</si>
  <si>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</si>
  <si>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</si>
  <si>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</si>
  <si>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</si>
  <si>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</si>
  <si>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</si>
  <si>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</si>
  <si>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</si>
  <si>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</si>
  <si>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</si>
  <si>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</si>
  <si>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</si>
  <si>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</si>
  <si>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</si>
  <si>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</si>
  <si>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</si>
  <si>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</si>
  <si>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</si>
  <si>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</si>
  <si>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</si>
  <si>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</si>
  <si>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</si>
  <si>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</si>
  <si>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</si>
  <si>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</si>
  <si>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</si>
  <si>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</si>
  <si>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</si>
  <si>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</si>
  <si>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</si>
  <si>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</si>
  <si>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</si>
  <si>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</si>
  <si>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</si>
  <si>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</si>
  <si>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</si>
  <si>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</si>
  <si>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</si>
  <si>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</si>
  <si>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</si>
  <si>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</si>
  <si>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</si>
  <si>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</si>
  <si>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</si>
  <si>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</si>
  <si>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</si>
  <si>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</si>
  <si>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</si>
  <si>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</si>
  <si>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</si>
  <si>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</si>
  <si>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</si>
  <si>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</si>
  <si>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</si>
  <si>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</si>
  <si>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</si>
  <si>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</si>
  <si>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</si>
  <si>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</si>
  <si>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</si>
  <si>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</si>
  <si>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</si>
  <si>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</si>
  <si>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</si>
  <si>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</si>
  <si>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</si>
  <si>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</si>
  <si>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</si>
  <si>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</si>
  <si>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</si>
  <si>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</si>
  <si>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</si>
  <si>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</si>
  <si>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</si>
  <si>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</si>
  <si>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</si>
  <si>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</si>
  <si>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</si>
  <si>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</si>
  <si>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</si>
  <si>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</si>
  <si>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</si>
  <si>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</si>
  <si>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</si>
  <si>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</si>
  <si>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</si>
  <si>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</si>
  <si>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</si>
  <si>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</si>
  <si>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</si>
  <si>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</si>
  <si>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</si>
  <si>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</si>
  <si>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</si>
  <si>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</si>
  <si>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</si>
  <si>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</si>
  <si>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</si>
  <si>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</si>
  <si>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</si>
  <si>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</si>
  <si>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</si>
  <si>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</si>
  <si>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</si>
  <si>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</si>
  <si>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</si>
  <si>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</si>
  <si>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</si>
  <si>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</si>
  <si>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</si>
  <si>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</si>
  <si>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</si>
  <si>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</si>
  <si>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</si>
  <si>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</si>
  <si>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</si>
  <si>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</si>
  <si>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</si>
  <si>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</si>
  <si>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</si>
  <si>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</si>
  <si>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</si>
  <si>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</si>
  <si>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</si>
  <si>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</si>
  <si>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</si>
  <si>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</si>
  <si>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</si>
  <si>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</si>
  <si>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</si>
  <si>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</si>
  <si>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</si>
  <si>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</si>
  <si>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</si>
  <si>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</si>
  <si>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</si>
  <si>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</si>
  <si>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</si>
  <si>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</si>
  <si>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</si>
  <si>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</si>
  <si>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</si>
  <si>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</si>
  <si>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</si>
  <si>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</si>
  <si>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</si>
  <si>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</si>
  <si>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</si>
  <si>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</si>
  <si>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</si>
  <si>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</si>
  <si>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</si>
  <si>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</si>
  <si>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</si>
  <si>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</si>
  <si>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</si>
  <si>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</si>
  <si>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</si>
  <si>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</si>
  <si>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</si>
  <si>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</si>
  <si>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</si>
  <si>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</si>
  <si>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</si>
  <si>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</si>
  <si>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</si>
  <si>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</si>
  <si>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</si>
  <si>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</si>
  <si>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</si>
  <si>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</si>
  <si>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</si>
  <si>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</si>
  <si>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</si>
  <si>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</si>
  <si>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</si>
  <si>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</si>
  <si>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</si>
  <si>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</si>
  <si>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</si>
  <si>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</si>
  <si>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</si>
  <si>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</si>
  <si>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</si>
  <si>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</si>
  <si>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</si>
  <si>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</si>
  <si>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</si>
  <si>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</si>
  <si>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</si>
  <si>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</si>
  <si>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</si>
  <si>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</si>
  <si>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</si>
  <si>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</si>
  <si>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</si>
  <si>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</si>
  <si>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</si>
  <si>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</si>
  <si>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</si>
  <si>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</si>
  <si>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</si>
  <si>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</si>
  <si>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</si>
  <si>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</si>
  <si>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</si>
  <si>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</si>
  <si>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</si>
  <si>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</si>
  <si>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</si>
  <si>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</si>
  <si>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</si>
  <si>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</si>
  <si>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</si>
  <si>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</si>
  <si>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</si>
  <si>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</si>
  <si>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</si>
  <si>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</si>
  <si>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</si>
  <si>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</si>
  <si>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</si>
  <si>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</si>
  <si>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</si>
  <si>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</si>
  <si>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</si>
  <si>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</si>
  <si>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</si>
  <si>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</si>
  <si>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</si>
  <si>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</si>
  <si>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</si>
  <si>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</si>
  <si>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</si>
  <si>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</si>
  <si>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</si>
  <si>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</si>
  <si>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</si>
  <si>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</si>
  <si>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</si>
  <si>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</si>
  <si>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</si>
  <si>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</si>
  <si>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</si>
  <si>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</si>
  <si>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</si>
  <si>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</si>
  <si>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</si>
  <si>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</si>
  <si>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</si>
  <si>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</si>
  <si>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</si>
  <si>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</si>
  <si>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</si>
  <si>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</si>
  <si>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</si>
  <si>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</si>
  <si>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</si>
  <si>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</si>
  <si>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</si>
  <si>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</si>
  <si>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</si>
  <si>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</si>
  <si>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</si>
  <si>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</si>
  <si>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</si>
  <si>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</si>
  <si>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</si>
  <si>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</si>
  <si>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</si>
  <si>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</si>
  <si>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</si>
  <si>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</si>
  <si>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</si>
  <si>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</si>
  <si>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</si>
  <si>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</si>
  <si>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</si>
  <si>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</si>
  <si>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</si>
  <si>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</si>
  <si>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</si>
  <si>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</si>
  <si>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</si>
  <si>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</si>
  <si>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</si>
  <si>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</si>
  <si>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</si>
  <si>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</si>
  <si>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</si>
  <si>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</si>
  <si>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</si>
  <si>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</si>
  <si>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</si>
  <si>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</si>
  <si>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</si>
  <si>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</si>
  <si>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</si>
  <si>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</si>
  <si>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</si>
  <si>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</si>
  <si>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</si>
  <si>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</si>
  <si>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</si>
  <si>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</si>
  <si>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</si>
  <si>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</si>
  <si>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</si>
  <si>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</si>
  <si>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</si>
  <si>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</si>
  <si>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</si>
  <si>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</si>
  <si>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</si>
  <si>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</si>
  <si>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</si>
  <si>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</si>
  <si>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</si>
  <si>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</si>
  <si>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</si>
  <si>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</si>
  <si>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</si>
  <si>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</si>
  <si>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</si>
  <si>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</si>
  <si>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</si>
  <si>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</si>
  <si>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</si>
  <si>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</si>
  <si>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</si>
  <si>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</si>
  <si>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</si>
  <si>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</si>
  <si>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</si>
  <si>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</si>
  <si>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</si>
  <si>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</si>
  <si>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</si>
  <si>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</si>
  <si>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</si>
  <si>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</si>
  <si>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</si>
  <si>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</si>
  <si>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</si>
  <si>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</si>
  <si>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</si>
  <si>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</si>
  <si>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</si>
  <si>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</si>
  <si>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</si>
  <si>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</si>
  <si>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</si>
  <si>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</si>
  <si>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</si>
  <si>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</si>
  <si>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</si>
  <si>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</si>
  <si>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</si>
  <si>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</si>
  <si>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</si>
  <si>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</si>
  <si>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</si>
  <si>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</si>
  <si>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</si>
  <si>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</si>
  <si>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</si>
  <si>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</si>
  <si>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</si>
  <si>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</si>
  <si>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</si>
  <si>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</si>
  <si>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</si>
  <si>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</si>
  <si>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</si>
  <si>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</si>
  <si>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</si>
  <si>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</si>
  <si>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</si>
  <si>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</si>
  <si>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</si>
  <si>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</si>
  <si>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</si>
  <si>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</si>
  <si>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</si>
  <si>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</si>
  <si>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</si>
  <si>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</si>
  <si>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</si>
  <si>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</si>
  <si>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</si>
  <si>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</si>
  <si>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</si>
  <si>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</si>
  <si>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</si>
  <si>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</si>
  <si>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</si>
  <si>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</si>
  <si>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</si>
  <si>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</si>
  <si>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</si>
  <si>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</si>
  <si>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</si>
  <si>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</si>
  <si>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</si>
  <si>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</si>
  <si>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</si>
  <si>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</si>
  <si>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</si>
  <si>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</si>
  <si>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</si>
  <si>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</si>
  <si>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</si>
  <si>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</si>
  <si>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</si>
  <si>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</si>
  <si>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</si>
  <si>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</si>
  <si>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</si>
  <si>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</si>
  <si>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</si>
  <si>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</si>
  <si>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</si>
  <si>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</si>
  <si>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</si>
  <si>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</si>
  <si>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</si>
  <si>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</si>
  <si>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</si>
  <si>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</si>
  <si>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</si>
  <si>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</si>
  <si>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</si>
  <si>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</si>
  <si>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</si>
  <si>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</si>
  <si>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</si>
  <si>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</si>
  <si>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</si>
  <si>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</si>
  <si>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</si>
  <si>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</si>
  <si>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</si>
  <si>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</si>
  <si>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</si>
  <si>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</si>
  <si>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</si>
  <si>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</si>
  <si>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</si>
  <si>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</si>
  <si>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</si>
  <si>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</si>
  <si>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</si>
  <si>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</si>
  <si>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</si>
  <si>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</si>
  <si>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</si>
  <si>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</si>
  <si>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</si>
  <si>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</si>
  <si>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</si>
  <si>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</si>
  <si>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</si>
  <si>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</si>
  <si>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</si>
  <si>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</si>
  <si>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</si>
  <si>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</si>
  <si>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</si>
  <si>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</si>
  <si>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</si>
  <si>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</si>
  <si>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</si>
  <si>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</si>
  <si>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</si>
  <si>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</si>
  <si>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</si>
  <si>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</si>
  <si>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</si>
  <si>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</si>
  <si>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</si>
  <si>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</si>
  <si>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</si>
  <si>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</si>
  <si>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</si>
  <si>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</si>
  <si>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</si>
  <si>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</si>
  <si>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</si>
  <si>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</si>
  <si>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</si>
  <si>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</si>
  <si>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</si>
  <si>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</si>
  <si>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</si>
  <si>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</si>
  <si>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</si>
  <si>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</si>
  <si>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</si>
  <si>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</si>
  <si>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</si>
  <si>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</si>
  <si>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</si>
  <si>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</si>
  <si>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</si>
  <si>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</si>
  <si>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</si>
  <si>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</si>
  <si>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</si>
  <si>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</si>
  <si>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</si>
  <si>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</si>
  <si>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</si>
  <si>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</si>
  <si>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</si>
  <si>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</si>
  <si>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</si>
  <si>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</si>
  <si>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</si>
  <si>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</si>
  <si>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</si>
  <si>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</si>
  <si>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</si>
  <si>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</si>
  <si>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</si>
  <si>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</si>
  <si>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</si>
  <si>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</si>
  <si>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</si>
  <si>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</si>
  <si>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</si>
  <si>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</si>
  <si>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</si>
  <si>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</si>
  <si>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</si>
  <si>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</si>
  <si>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</si>
  <si>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</si>
  <si>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</si>
  <si>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</si>
  <si>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</si>
  <si>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</si>
  <si>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</si>
  <si>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</si>
  <si>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</si>
  <si>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</si>
  <si>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</si>
  <si>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</si>
  <si>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</si>
  <si>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</si>
  <si>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</si>
  <si>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</si>
  <si>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</si>
  <si>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</si>
  <si>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</si>
  <si>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</si>
  <si>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</si>
  <si>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</si>
  <si>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</si>
  <si>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</si>
  <si>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</si>
  <si>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</si>
  <si>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</si>
  <si>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</si>
  <si>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</si>
  <si>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</si>
  <si>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</si>
  <si>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</si>
  <si>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</si>
  <si>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</si>
  <si>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</si>
  <si>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</si>
  <si>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</si>
  <si>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</si>
  <si>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</si>
  <si>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</si>
  <si>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</si>
  <si>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</si>
  <si>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</si>
  <si>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</si>
  <si>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</si>
  <si>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</si>
  <si>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</si>
  <si>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</si>
  <si>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</si>
  <si>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</si>
  <si>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</si>
  <si>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</si>
  <si>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</si>
  <si>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</si>
  <si>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</si>
  <si>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</si>
  <si>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</si>
  <si>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</si>
  <si>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</si>
  <si>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</si>
  <si>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</si>
  <si>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</si>
  <si>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</si>
  <si>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</si>
  <si>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</si>
  <si>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</si>
  <si>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</si>
  <si>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</si>
  <si>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</si>
  <si>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</si>
  <si>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</si>
  <si>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</si>
  <si>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</si>
  <si>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</si>
  <si>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</si>
  <si>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</si>
  <si>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</si>
  <si>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</si>
  <si>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</si>
  <si>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</si>
  <si>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</si>
  <si>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</si>
  <si>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</si>
  <si>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</si>
  <si>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</si>
  <si>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</si>
  <si>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</si>
  <si>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</si>
  <si>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</si>
  <si>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</si>
  <si>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</si>
  <si>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</si>
  <si>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</si>
  <si>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</si>
  <si>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</si>
  <si>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</si>
  <si>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</si>
  <si>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</si>
  <si>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</si>
  <si>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</si>
  <si>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</si>
  <si>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</si>
  <si>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</si>
  <si>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</si>
  <si>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</si>
  <si>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</si>
  <si>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</si>
  <si>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</si>
  <si>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</si>
  <si>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</si>
  <si>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</si>
  <si>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</si>
  <si>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</si>
  <si>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</si>
  <si>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</si>
  <si>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</si>
  <si>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</si>
  <si>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</si>
  <si>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</si>
  <si>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</si>
  <si>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</si>
  <si>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</si>
  <si>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</si>
  <si>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</si>
  <si>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</si>
  <si>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</si>
  <si>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</si>
  <si>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</si>
  <si>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</si>
  <si>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</si>
  <si>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</si>
  <si>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</si>
  <si>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</si>
  <si>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</si>
  <si>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</si>
  <si>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</si>
  <si>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</si>
  <si>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</si>
  <si>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</si>
  <si>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</si>
  <si>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</si>
  <si>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</si>
  <si>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</si>
  <si>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</si>
  <si>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</si>
  <si>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</si>
  <si>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</si>
  <si>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</si>
  <si>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</si>
  <si>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</si>
  <si>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</si>
  <si>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</si>
  <si>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</si>
  <si>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</si>
  <si>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</si>
  <si>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</si>
  <si>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</si>
  <si>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</si>
  <si>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</si>
  <si>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</si>
  <si>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</si>
  <si>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</si>
  <si>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</si>
  <si>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</si>
  <si>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</si>
  <si>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</si>
  <si>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</si>
  <si>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</si>
  <si>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</si>
  <si>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</si>
  <si>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</si>
  <si>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</si>
  <si>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</si>
  <si>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</si>
  <si>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</si>
  <si>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</si>
  <si>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</si>
  <si>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</si>
  <si>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</si>
  <si>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</si>
  <si>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</si>
  <si>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</si>
  <si>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</si>
  <si>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</si>
  <si>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</si>
  <si>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</si>
  <si>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</si>
  <si>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</si>
  <si>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</si>
  <si>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</si>
  <si>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</si>
  <si>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</si>
  <si>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</si>
  <si>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</si>
  <si>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</si>
  <si>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</si>
  <si>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</si>
  <si>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</si>
  <si>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</si>
  <si>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</si>
  <si>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</si>
  <si>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</si>
  <si>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</si>
  <si>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</si>
  <si>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</si>
  <si>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</si>
  <si>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</si>
  <si>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</si>
  <si>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</si>
  <si>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</si>
  <si>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</si>
  <si>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</si>
  <si>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</si>
  <si>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</si>
  <si>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</si>
  <si>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</si>
  <si>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</si>
  <si>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</si>
  <si>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</si>
  <si>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</si>
  <si>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</si>
  <si>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</si>
  <si>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</si>
  <si>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</si>
  <si>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</si>
  <si>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</si>
  <si>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</si>
  <si>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</si>
  <si>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</si>
  <si>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</si>
  <si>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</si>
  <si>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</si>
  <si>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</si>
  <si>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</si>
  <si>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</si>
  <si>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</si>
  <si>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</si>
  <si>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</si>
  <si>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</si>
  <si>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</si>
  <si>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</si>
  <si>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</si>
  <si>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</si>
  <si>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</si>
  <si>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</si>
  <si>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</si>
  <si>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</si>
  <si>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</si>
  <si>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</si>
  <si>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</si>
  <si>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</si>
  <si>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</si>
  <si>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</si>
  <si>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</si>
  <si>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</si>
  <si>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</si>
  <si>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</si>
  <si>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</si>
  <si>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</si>
  <si>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</si>
  <si>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</si>
  <si>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</si>
  <si>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</si>
  <si>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</si>
  <si>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</si>
  <si>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</si>
  <si>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</si>
  <si>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</si>
  <si>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</si>
  <si>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</si>
  <si>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</si>
  <si>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</si>
  <si>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</si>
  <si>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</si>
  <si>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</si>
  <si>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</si>
  <si>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</si>
  <si>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</si>
  <si>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</si>
  <si>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</si>
  <si>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</si>
  <si>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</si>
  <si>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</si>
  <si>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</si>
  <si>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</si>
  <si>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</si>
  <si>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</si>
  <si>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</si>
  <si>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</si>
  <si>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</si>
  <si>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</si>
  <si>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</si>
  <si>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</si>
  <si>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</si>
  <si>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</si>
  <si>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</si>
  <si>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</si>
  <si>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</si>
  <si>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</si>
  <si>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</si>
  <si>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</si>
  <si>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</si>
  <si>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</si>
  <si>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</si>
  <si>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</si>
  <si>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</si>
  <si>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</si>
  <si>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</si>
  <si>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</si>
  <si>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</si>
  <si>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</si>
  <si>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</si>
  <si>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</si>
  <si>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</si>
  <si>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</si>
  <si>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</si>
  <si>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</si>
  <si>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</si>
  <si>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</si>
  <si>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</si>
  <si>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</si>
  <si>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</si>
  <si>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</si>
  <si>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</si>
  <si>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</si>
  <si>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</si>
  <si>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</si>
  <si>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</si>
  <si>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</si>
  <si>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</si>
  <si>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</si>
  <si>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</si>
  <si>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</si>
  <si>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</si>
  <si>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</si>
  <si>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</si>
  <si>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</si>
  <si>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</si>
  <si>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</si>
  <si>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</si>
  <si>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</si>
  <si>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</si>
  <si>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</si>
  <si>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</si>
  <si>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</si>
  <si>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</si>
  <si>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</si>
  <si>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</si>
  <si>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</si>
  <si>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</si>
  <si>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</si>
  <si>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</si>
  <si>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</si>
  <si>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</si>
  <si>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</si>
  <si>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</si>
  <si>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</si>
  <si>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</si>
  <si>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</si>
  <si>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</si>
  <si>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</si>
  <si>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</si>
  <si>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</si>
  <si>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</si>
  <si>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</si>
  <si>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</si>
  <si>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</si>
  <si>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</si>
  <si>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</si>
  <si>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</si>
  <si>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</si>
  <si>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</si>
  <si>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</si>
  <si>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</si>
  <si>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</si>
  <si>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</si>
  <si>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</si>
  <si>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</si>
  <si>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</si>
  <si>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</si>
  <si>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</si>
  <si>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</si>
  <si>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</si>
  <si>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</si>
  <si>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</si>
  <si>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</si>
  <si>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</si>
  <si>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</si>
  <si>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</si>
  <si>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</si>
  <si>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</si>
  <si>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</si>
  <si>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</si>
  <si>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</si>
  <si>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</si>
  <si>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</si>
  <si>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</si>
  <si>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</si>
  <si>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</si>
  <si>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</si>
  <si>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</si>
  <si>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</si>
  <si>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</si>
  <si>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</si>
  <si>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</si>
  <si>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</si>
  <si>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</si>
  <si>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</si>
  <si>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</si>
  <si>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</si>
  <si>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</si>
  <si>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</si>
  <si>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</si>
  <si>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</si>
  <si>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</si>
  <si>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</si>
  <si>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</si>
  <si>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</si>
  <si>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</si>
  <si>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</si>
  <si>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</si>
  <si>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</si>
  <si>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</si>
  <si>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</si>
  <si>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</si>
  <si>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</si>
  <si>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</si>
  <si>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</si>
  <si>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</si>
  <si>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</si>
  <si>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</si>
  <si>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</si>
  <si>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</si>
  <si>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</si>
  <si>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</si>
  <si>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</si>
  <si>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</si>
  <si>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</si>
  <si>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</si>
  <si>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</si>
  <si>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</si>
  <si>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</si>
  <si>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</si>
  <si>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</si>
  <si>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</si>
  <si>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</si>
  <si>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</si>
  <si>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</si>
  <si>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</si>
  <si>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</si>
  <si>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</si>
  <si>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</si>
  <si>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</si>
  <si>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</si>
  <si>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</si>
  <si>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</si>
  <si>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</si>
  <si>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</si>
  <si>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</si>
  <si>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</si>
  <si>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</si>
  <si>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</si>
  <si>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</si>
  <si>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</si>
  <si>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</si>
  <si>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</si>
  <si>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</si>
  <si>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</si>
  <si>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</si>
  <si>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</si>
  <si>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</si>
  <si>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</si>
  <si>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</si>
  <si>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</si>
  <si>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</si>
  <si>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</si>
  <si>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</si>
  <si>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</si>
  <si>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</si>
  <si>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</si>
  <si>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</si>
  <si>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</si>
  <si>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</si>
  <si>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</si>
  <si>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</si>
  <si>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</si>
  <si>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</si>
  <si>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</si>
  <si>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</si>
  <si>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</si>
  <si>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</si>
  <si>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</si>
  <si>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</si>
  <si>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</si>
  <si>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</si>
  <si>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</si>
  <si>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</si>
  <si>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</si>
  <si>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</si>
  <si>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</si>
  <si>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</si>
  <si>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</si>
  <si>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</si>
  <si>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</si>
  <si>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</si>
  <si>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</si>
  <si>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</si>
  <si>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</si>
  <si>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</si>
  <si>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</si>
  <si>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</si>
  <si>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</si>
  <si>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</si>
  <si>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</si>
  <si>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</si>
  <si>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</si>
  <si>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</si>
  <si>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</si>
  <si>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</si>
  <si>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</si>
  <si>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</si>
  <si>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</si>
  <si>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</si>
  <si>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</si>
  <si>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</si>
  <si>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</si>
  <si>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</si>
  <si>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</si>
  <si>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</si>
  <si>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</si>
  <si>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</si>
  <si>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</si>
  <si>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</si>
  <si>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</si>
  <si>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</si>
  <si>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</si>
  <si>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</si>
  <si>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</si>
  <si>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</si>
  <si>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</si>
  <si>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</si>
  <si>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</si>
  <si>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</si>
  <si>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</si>
  <si>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</si>
  <si>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</si>
  <si>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</si>
  <si>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</si>
  <si>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</si>
  <si>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</si>
  <si>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</si>
  <si>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</si>
  <si>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</si>
  <si>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</si>
  <si>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</si>
  <si>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</si>
  <si>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</si>
  <si>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</si>
  <si>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</si>
  <si>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</si>
  <si>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</si>
  <si>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</si>
  <si>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</si>
  <si>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</si>
  <si>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</si>
  <si>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</si>
  <si>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</si>
  <si>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</si>
  <si>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</si>
  <si>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</si>
  <si>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</si>
  <si>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</si>
  <si>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</si>
  <si>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</si>
  <si>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</si>
  <si>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</si>
  <si>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</si>
  <si>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</si>
  <si>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</si>
  <si>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</si>
  <si>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</si>
  <si>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</si>
  <si>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</si>
  <si>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</si>
  <si>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</si>
  <si>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</si>
  <si>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</si>
  <si>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</si>
  <si>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</si>
  <si>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</si>
  <si>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</si>
  <si>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</si>
  <si>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</si>
  <si>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</si>
  <si>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</si>
  <si>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</si>
  <si>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</si>
  <si>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</si>
  <si>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</si>
  <si>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</si>
  <si>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</si>
  <si>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</si>
  <si>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</si>
  <si>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</si>
  <si>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</si>
  <si>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</si>
  <si>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</si>
  <si>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</si>
  <si>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</si>
  <si>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</si>
  <si>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</si>
  <si>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</si>
  <si>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</si>
  <si>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</si>
  <si>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</si>
  <si>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</si>
  <si>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</si>
  <si>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</si>
  <si>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</si>
  <si>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</si>
  <si>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</si>
  <si>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</si>
  <si>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</si>
  <si>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</si>
  <si>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</si>
  <si>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</si>
  <si>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</si>
  <si>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</si>
  <si>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</si>
  <si>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</si>
  <si>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</si>
  <si>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</si>
  <si>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</si>
  <si>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</si>
  <si>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</si>
  <si>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</si>
  <si>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</si>
  <si>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</si>
  <si>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</si>
  <si>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</si>
  <si>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</si>
  <si>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</si>
  <si>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</si>
  <si>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</si>
  <si>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</si>
  <si>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</si>
  <si>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</si>
  <si>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</si>
  <si>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</si>
  <si>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</si>
  <si>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</si>
  <si>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</si>
  <si>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</si>
  <si>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</si>
  <si>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</si>
  <si>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</si>
  <si>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</si>
  <si>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</si>
  <si>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</si>
  <si>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</si>
  <si>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</si>
  <si>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</si>
  <si>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</si>
  <si>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</si>
  <si>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</si>
  <si>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</si>
  <si>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</si>
  <si>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</si>
  <si>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</si>
  <si>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</si>
  <si>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</si>
  <si>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</si>
  <si>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</si>
  <si>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</si>
  <si>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</si>
  <si>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</si>
  <si>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</si>
  <si>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</si>
  <si>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</si>
  <si>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</si>
  <si>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</si>
  <si>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</si>
  <si>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</si>
  <si>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</si>
  <si>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</si>
  <si>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</si>
  <si>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</si>
  <si>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</si>
  <si>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</si>
  <si>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</si>
  <si>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</si>
  <si>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</si>
  <si>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</si>
  <si>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</si>
  <si>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</si>
  <si>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</si>
  <si>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</si>
  <si>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</si>
  <si>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</si>
  <si>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</si>
  <si>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</si>
  <si>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</si>
  <si>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</si>
  <si>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</si>
  <si>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</si>
  <si>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</si>
  <si>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</si>
  <si>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</si>
  <si>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</si>
  <si>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</si>
  <si>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</si>
  <si>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</si>
  <si>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</si>
  <si>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</si>
  <si>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</si>
  <si>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</si>
  <si>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</si>
  <si>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</si>
  <si>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</si>
  <si>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</si>
  <si>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</si>
  <si>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</si>
  <si>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</si>
  <si>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</si>
  <si>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</si>
  <si>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</si>
  <si>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</si>
  <si>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</si>
  <si>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</si>
  <si>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</si>
  <si>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</si>
  <si>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</si>
  <si>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</si>
  <si>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</si>
  <si>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</si>
  <si>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</si>
  <si>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</si>
  <si>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</si>
  <si>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</si>
  <si>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</si>
  <si>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</si>
  <si>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</si>
  <si>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</si>
  <si>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</si>
  <si>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</si>
  <si>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</si>
  <si>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</si>
  <si>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</si>
  <si>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</si>
  <si>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</si>
  <si>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</si>
  <si>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</si>
  <si>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</si>
  <si>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</si>
  <si>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</si>
  <si>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</si>
  <si>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</si>
  <si>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</si>
  <si>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</si>
  <si>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</si>
  <si>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</si>
  <si>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</si>
  <si>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</si>
  <si>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</si>
  <si>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</si>
  <si>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</si>
  <si>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</si>
  <si>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</si>
  <si>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</si>
  <si>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</si>
  <si>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</si>
  <si>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</si>
  <si>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</si>
  <si>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</si>
  <si>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</si>
  <si>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</si>
  <si>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</si>
  <si>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</si>
  <si>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</si>
  <si>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</si>
  <si>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</si>
  <si>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</si>
  <si>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</si>
  <si>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</si>
  <si>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</si>
  <si>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</si>
  <si>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</si>
  <si>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</si>
  <si>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</si>
  <si>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</si>
  <si>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</si>
  <si>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</si>
  <si>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</si>
  <si>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</si>
  <si>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</si>
  <si>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</si>
  <si>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</si>
  <si>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</si>
  <si>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</si>
  <si>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</si>
  <si>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</si>
  <si>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</si>
  <si>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</si>
  <si>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</si>
  <si>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</si>
  <si>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</si>
  <si>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</si>
  <si>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</si>
  <si>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</si>
  <si>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</si>
  <si>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</si>
  <si>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</si>
  <si>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</si>
  <si>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</si>
  <si>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</si>
  <si>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</si>
  <si>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</si>
  <si>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</si>
  <si>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</si>
  <si>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</si>
  <si>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</si>
  <si>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</si>
  <si>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</si>
  <si>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</si>
  <si>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</si>
  <si>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</si>
  <si>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</si>
  <si>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</si>
  <si>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</si>
  <si>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</si>
  <si>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</si>
  <si>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</si>
  <si>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</si>
  <si>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</si>
  <si>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</si>
  <si>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</si>
  <si>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</si>
  <si>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</si>
  <si>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</si>
  <si>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</si>
  <si>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</si>
  <si>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</si>
  <si>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</si>
  <si>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</si>
  <si>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</si>
  <si>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</si>
  <si>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</si>
  <si>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</si>
  <si>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</si>
  <si>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</si>
  <si>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</si>
  <si>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</si>
  <si>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</si>
  <si>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</si>
  <si>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</si>
  <si>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</si>
  <si>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</si>
  <si>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</si>
  <si>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</si>
  <si>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</si>
  <si>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</si>
  <si>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</si>
  <si>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</si>
  <si>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</si>
  <si>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</si>
  <si>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</si>
  <si>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</si>
  <si>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</si>
  <si>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</si>
  <si>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</si>
  <si>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</si>
  <si>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</si>
  <si>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</si>
  <si>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</si>
  <si>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</si>
  <si>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</si>
  <si>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</si>
  <si>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</si>
  <si>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</si>
  <si>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</si>
  <si>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</si>
  <si>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</si>
  <si>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</si>
  <si>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</si>
  <si>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</si>
  <si>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</si>
  <si>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</si>
  <si>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</si>
  <si>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</si>
  <si>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</si>
  <si>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</si>
  <si>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</si>
  <si>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</si>
  <si>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</si>
  <si>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</si>
  <si>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</si>
  <si>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</si>
  <si>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</si>
  <si>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</si>
  <si>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</si>
  <si>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</si>
  <si>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</si>
  <si>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</si>
  <si>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</si>
  <si>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</si>
  <si>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</si>
  <si>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</si>
  <si>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</si>
  <si>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</si>
  <si>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</si>
  <si>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</si>
  <si>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</si>
  <si>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</si>
  <si>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</si>
  <si>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</si>
  <si>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</si>
  <si>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</si>
  <si>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</si>
  <si>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</si>
  <si>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</si>
  <si>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</si>
  <si>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</si>
  <si>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</si>
  <si>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</si>
  <si>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</si>
  <si>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</si>
  <si>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</si>
  <si>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</si>
  <si>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</si>
  <si>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</si>
  <si>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</si>
  <si>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</si>
  <si>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</si>
  <si>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</si>
  <si>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</si>
  <si>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</si>
  <si>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</si>
  <si>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</si>
  <si>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</si>
  <si>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</si>
  <si>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</si>
  <si>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</si>
  <si>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</si>
  <si>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</si>
  <si>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</si>
  <si>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</si>
  <si>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</si>
  <si>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</si>
  <si>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</si>
  <si>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</si>
  <si>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</si>
  <si>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</si>
  <si>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</si>
  <si>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</si>
  <si>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</si>
  <si>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</si>
  <si>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</si>
  <si>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</si>
  <si>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</si>
  <si>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</si>
  <si>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</si>
  <si>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</si>
  <si>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</si>
  <si>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</si>
  <si>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</si>
  <si>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</si>
  <si>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</si>
  <si>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</si>
  <si>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</si>
  <si>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</si>
  <si>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</si>
  <si>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</si>
  <si>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</si>
  <si>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</si>
  <si>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</si>
  <si>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</si>
  <si>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</si>
  <si>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</si>
  <si>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</si>
  <si>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</si>
  <si>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</si>
  <si>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</si>
  <si>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</si>
  <si>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</si>
  <si>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</si>
  <si>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</si>
  <si>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</si>
  <si>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</si>
  <si>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</si>
  <si>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</si>
  <si>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</si>
  <si>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</si>
  <si>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</si>
  <si>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</si>
  <si>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</si>
  <si>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</si>
  <si>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</si>
  <si>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</si>
  <si>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</si>
  <si>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</si>
  <si>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</si>
  <si>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</si>
  <si>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</si>
  <si>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</si>
  <si>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</si>
  <si>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</si>
  <si>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</si>
  <si>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</si>
  <si>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</si>
  <si>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</si>
  <si>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</si>
  <si>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</si>
  <si>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</si>
  <si>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</si>
  <si>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</si>
  <si>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</si>
  <si>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</si>
  <si>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</si>
  <si>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</si>
  <si>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</si>
  <si>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</si>
  <si>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</si>
  <si>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</si>
  <si>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</si>
  <si>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</si>
  <si>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</si>
  <si>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</si>
  <si>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</si>
  <si>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</si>
  <si>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</si>
  <si>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</si>
  <si>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</si>
  <si>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</si>
  <si>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</si>
  <si>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</si>
  <si>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</si>
  <si>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</si>
  <si>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</si>
  <si>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</si>
  <si>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</si>
  <si>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</si>
  <si>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</si>
  <si>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</si>
  <si>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</si>
  <si>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</si>
  <si>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</si>
  <si>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</si>
  <si>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</si>
  <si>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</si>
  <si>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</si>
  <si>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</si>
  <si>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</si>
  <si>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</si>
  <si>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</si>
  <si>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</si>
  <si>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</si>
  <si>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</si>
  <si>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</si>
  <si>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</si>
  <si>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</si>
  <si>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</si>
  <si>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</si>
  <si>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</si>
  <si>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</si>
  <si>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</si>
  <si>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</si>
  <si>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</si>
  <si>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</si>
  <si>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</si>
  <si>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</si>
  <si>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</si>
  <si>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</si>
  <si>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</si>
  <si>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</si>
  <si>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</si>
  <si>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</si>
  <si>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</si>
  <si>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</si>
  <si>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</si>
  <si>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</si>
  <si>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</si>
  <si>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</si>
  <si>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</si>
  <si>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</si>
  <si>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</si>
  <si>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</si>
  <si>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</si>
  <si>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</si>
  <si>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</si>
  <si>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</si>
  <si>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</si>
  <si>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</si>
  <si>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</si>
  <si>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</si>
  <si>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</si>
  <si>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</si>
  <si>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</si>
  <si>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</si>
  <si>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</si>
  <si>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</si>
  <si>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</si>
  <si>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</si>
  <si>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</si>
  <si>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</si>
  <si>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</si>
  <si>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</si>
  <si>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</si>
  <si>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</si>
  <si>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</si>
  <si>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</si>
  <si>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</si>
  <si>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</si>
  <si>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</si>
  <si>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</si>
  <si>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</si>
  <si>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</si>
  <si>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</si>
  <si>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</si>
  <si>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</si>
  <si>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</si>
  <si>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</si>
  <si>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</si>
  <si>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</si>
  <si>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</si>
  <si>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</si>
  <si>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</si>
  <si>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</si>
  <si>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</si>
  <si>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</si>
  <si>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</si>
  <si>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</si>
  <si>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</si>
  <si>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</si>
  <si>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</si>
  <si>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</si>
  <si>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</si>
  <si>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</si>
  <si>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</si>
  <si>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</si>
  <si>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</si>
  <si>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</si>
  <si>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</si>
  <si>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</si>
  <si>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</si>
  <si>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</si>
  <si>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</si>
  <si>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</si>
  <si>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</si>
  <si>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</si>
  <si>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</si>
  <si>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</si>
  <si>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</si>
  <si>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</si>
  <si>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</si>
  <si>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</si>
  <si>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</si>
  <si>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</si>
  <si>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</si>
  <si>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</si>
  <si>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</si>
  <si>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</si>
  <si>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</si>
  <si>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</si>
  <si>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</si>
  <si>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</si>
  <si>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</si>
  <si>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</si>
  <si>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</si>
  <si>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</si>
  <si>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</si>
  <si>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</si>
  <si>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</si>
  <si>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</si>
  <si>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</si>
  <si>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</si>
  <si>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</si>
  <si>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</si>
  <si>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</si>
  <si>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</si>
  <si>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</si>
  <si>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</si>
  <si>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</si>
  <si>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</si>
  <si>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</si>
  <si>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</si>
  <si>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</si>
  <si>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</si>
  <si>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</si>
  <si>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</si>
  <si>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</si>
  <si>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</si>
  <si>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</si>
  <si>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</si>
  <si>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</si>
  <si>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</si>
  <si>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</si>
  <si>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</si>
  <si>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</si>
  <si>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</si>
  <si>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</si>
  <si>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</si>
  <si>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</si>
  <si>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</si>
  <si>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</si>
  <si>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</si>
  <si>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</si>
  <si>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</si>
  <si>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</si>
  <si>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</si>
  <si>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</si>
  <si>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</si>
  <si>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</si>
  <si>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</si>
  <si>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</si>
  <si>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</si>
  <si>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</si>
  <si>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</si>
  <si>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</si>
  <si>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</si>
  <si>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</si>
  <si>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</si>
  <si>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</si>
  <si>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</si>
  <si>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</si>
  <si>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</si>
  <si>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</si>
  <si>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</si>
  <si>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</si>
  <si>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</si>
  <si>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</si>
  <si>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</si>
  <si>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</si>
  <si>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</si>
  <si>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</si>
  <si>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</si>
  <si>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</si>
  <si>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</si>
  <si>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</si>
  <si>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</si>
  <si>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</si>
  <si>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</si>
  <si>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</si>
  <si>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</si>
  <si>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</si>
  <si>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</si>
  <si>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</si>
  <si>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</si>
  <si>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</si>
  <si>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</si>
  <si>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</si>
  <si>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</si>
  <si>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</si>
  <si>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</si>
  <si>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</si>
  <si>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</si>
  <si>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</si>
  <si>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</si>
  <si>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</si>
  <si>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</si>
  <si>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</si>
  <si>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</si>
  <si>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</si>
  <si>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</si>
  <si>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</si>
  <si>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</si>
  <si>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</si>
  <si>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</si>
  <si>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</si>
  <si>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</si>
  <si>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</si>
  <si>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</si>
  <si>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</si>
  <si>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</si>
  <si>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</si>
  <si>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</si>
  <si>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</si>
  <si>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</si>
  <si>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</si>
  <si>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</si>
  <si>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</si>
  <si>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</si>
  <si>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</si>
  <si>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</si>
  <si>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</si>
  <si>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</si>
  <si>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</si>
  <si>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</si>
  <si>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</si>
  <si>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</si>
  <si>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</si>
  <si>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</si>
  <si>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</si>
  <si>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</si>
  <si>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</si>
  <si>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</si>
  <si>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</si>
  <si>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</si>
  <si>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</si>
  <si>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</si>
  <si>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</si>
  <si>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</si>
  <si>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</si>
  <si>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</si>
  <si>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</si>
  <si>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</si>
  <si>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</si>
  <si>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</si>
  <si>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</si>
  <si>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</si>
  <si>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</si>
  <si>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</si>
  <si>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</si>
  <si>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</si>
  <si>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</si>
  <si>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</si>
  <si>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</si>
  <si>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</si>
  <si>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</si>
  <si>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</si>
  <si>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</si>
  <si>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</si>
  <si>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</si>
  <si>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</si>
  <si>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</si>
  <si>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</si>
  <si>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</si>
  <si>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</si>
  <si>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</si>
  <si>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</si>
  <si>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</si>
  <si>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</si>
  <si>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</si>
  <si>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</si>
  <si>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</si>
  <si>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</si>
  <si>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</si>
  <si>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</si>
  <si>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</si>
  <si>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</si>
  <si>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</si>
  <si>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</si>
  <si>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</si>
  <si>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</si>
  <si>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</si>
  <si>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</si>
  <si>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</si>
  <si>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</si>
  <si>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</si>
  <si>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</si>
  <si>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</si>
  <si>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</si>
  <si>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</si>
  <si>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</si>
  <si>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</si>
  <si>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</si>
  <si>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</si>
  <si>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</si>
  <si>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</si>
  <si>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</si>
  <si>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</si>
  <si>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</si>
  <si>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</si>
  <si>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</si>
  <si>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</si>
  <si>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</si>
  <si>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</si>
  <si>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</si>
  <si>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</si>
  <si>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</si>
  <si>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</si>
  <si>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</si>
  <si>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</si>
  <si>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</si>
  <si>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</si>
  <si>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</si>
  <si>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</si>
  <si>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</si>
  <si>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</si>
  <si>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</si>
  <si>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</si>
  <si>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</si>
  <si>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</si>
  <si>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</si>
  <si>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</si>
  <si>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</si>
  <si>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</si>
  <si>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</si>
  <si>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</si>
  <si>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</si>
  <si>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</si>
  <si>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</si>
  <si>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</si>
  <si>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</si>
  <si>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</si>
  <si>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</si>
  <si>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</si>
  <si>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</si>
  <si>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</si>
  <si>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</si>
  <si>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</si>
  <si>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</si>
  <si>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</si>
  <si>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</si>
  <si>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</si>
  <si>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</si>
  <si>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</si>
  <si>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</si>
  <si>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</si>
  <si>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</si>
  <si>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</si>
  <si>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</si>
  <si>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</si>
  <si>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</si>
  <si>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</si>
  <si>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</si>
  <si>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</si>
  <si>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</si>
  <si>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</si>
  <si>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</si>
  <si>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</si>
  <si>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</si>
  <si>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</si>
  <si>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</si>
  <si>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</si>
  <si>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</si>
  <si>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</si>
  <si>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</si>
  <si>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</si>
  <si>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</si>
  <si>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</si>
  <si>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</si>
  <si>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</si>
  <si>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</si>
  <si>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</si>
  <si>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</si>
  <si>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</si>
  <si>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</si>
  <si>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</si>
  <si>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</si>
  <si>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</si>
  <si>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</si>
  <si>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</si>
  <si>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</si>
  <si>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</si>
  <si>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</si>
  <si>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</si>
  <si>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</si>
  <si>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</si>
  <si>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</si>
  <si>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</si>
  <si>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</si>
  <si>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</si>
  <si>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</si>
  <si>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</si>
  <si>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</si>
  <si>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</si>
  <si>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</si>
  <si>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</si>
  <si>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</si>
  <si>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</si>
  <si>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</si>
  <si>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</si>
  <si>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</si>
  <si>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</si>
  <si>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</si>
  <si>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</si>
  <si>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</si>
  <si>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</si>
  <si>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</si>
  <si>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</si>
  <si>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</si>
  <si>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</si>
  <si>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</si>
  <si>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</si>
  <si>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</si>
  <si>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</si>
  <si>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</si>
  <si>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</si>
  <si>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</si>
  <si>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</si>
  <si>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</si>
  <si>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</si>
  <si>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</si>
  <si>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</si>
  <si>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</si>
  <si>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</si>
  <si>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</si>
  <si>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</si>
  <si>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</si>
  <si>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</si>
  <si>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</si>
  <si>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</si>
  <si>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</si>
  <si>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</si>
  <si>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</si>
  <si>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</si>
  <si>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</si>
  <si>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</si>
  <si>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</si>
  <si>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</si>
  <si>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</si>
  <si>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</si>
  <si>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</si>
  <si>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</si>
  <si>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</si>
  <si>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</si>
  <si>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</si>
  <si>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</si>
  <si>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</si>
  <si>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</si>
  <si>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</si>
  <si>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</si>
  <si>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</si>
  <si>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</si>
  <si>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</si>
  <si>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</si>
  <si>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</si>
  <si>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</si>
  <si>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</si>
  <si>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</si>
  <si>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</si>
  <si>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</si>
  <si>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</si>
  <si>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</si>
  <si>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</si>
  <si>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</si>
  <si>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</si>
  <si>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</si>
  <si>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</si>
  <si>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</si>
  <si>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</si>
  <si>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</si>
  <si>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</si>
  <si>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</si>
  <si>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</si>
  <si>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</si>
  <si>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</si>
  <si>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</si>
  <si>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</si>
  <si>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</si>
  <si>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</si>
  <si>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</si>
  <si>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</si>
  <si>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</si>
  <si>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</si>
  <si>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</si>
  <si>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</si>
  <si>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</si>
  <si>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</si>
  <si>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</si>
  <si>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</si>
  <si>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</si>
  <si>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</si>
  <si>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</si>
  <si>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</si>
  <si>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</si>
  <si>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</si>
  <si>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</si>
  <si>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</si>
  <si>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</si>
  <si>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</si>
  <si>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</si>
  <si>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</si>
  <si>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</si>
  <si>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</si>
  <si>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</si>
  <si>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</si>
  <si>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</si>
  <si>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</si>
  <si>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</si>
  <si>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</si>
  <si>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</si>
  <si>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</si>
  <si>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</si>
  <si>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</si>
  <si>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</si>
  <si>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</si>
  <si>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</si>
  <si>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</si>
  <si>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</si>
  <si>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</si>
  <si>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</si>
  <si>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</si>
  <si>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</si>
  <si>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</si>
  <si>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</si>
  <si>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</si>
  <si>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</si>
  <si>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</si>
  <si>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</si>
  <si>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</si>
  <si>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</si>
  <si>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</si>
  <si>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</si>
  <si>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</si>
  <si>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</si>
  <si>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</si>
  <si>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</si>
  <si>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</si>
  <si>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</si>
  <si>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</si>
  <si>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</si>
  <si>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</si>
  <si>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</si>
  <si>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</si>
  <si>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</si>
  <si>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</si>
  <si>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</si>
  <si>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</si>
  <si>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</si>
  <si>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</si>
  <si>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</si>
  <si>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</si>
  <si>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</si>
  <si>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</si>
  <si>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</si>
  <si>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</si>
  <si>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</si>
  <si>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</si>
  <si>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</si>
  <si>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</si>
  <si>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</si>
  <si>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</si>
  <si>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</si>
  <si>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</si>
  <si>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</si>
  <si>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</si>
  <si>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</si>
  <si>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</si>
  <si>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</si>
  <si>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</si>
  <si>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</si>
  <si>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</si>
  <si>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</si>
  <si>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</si>
  <si>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</si>
  <si>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</si>
  <si>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</si>
  <si>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</si>
  <si>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</si>
  <si>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</si>
  <si>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</si>
  <si>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</si>
  <si>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</si>
  <si>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</si>
  <si>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</si>
  <si>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</si>
  <si>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</si>
  <si>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</si>
  <si>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</si>
  <si>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</si>
  <si>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</si>
  <si>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</si>
  <si>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</si>
  <si>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</si>
  <si>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</si>
  <si>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</si>
  <si>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</si>
  <si>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</si>
  <si>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</si>
  <si>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</si>
  <si>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</si>
  <si>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</si>
  <si>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</si>
  <si>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</si>
  <si>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</si>
  <si>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</si>
  <si>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</si>
  <si>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</si>
  <si>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</si>
  <si>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</si>
  <si>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</si>
  <si>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</si>
  <si>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</si>
  <si>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</si>
  <si>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</si>
  <si>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</si>
  <si>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</si>
  <si>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</si>
  <si>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</si>
  <si>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</si>
  <si>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</si>
  <si>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</si>
  <si>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</si>
  <si>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</si>
  <si>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</si>
  <si>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</si>
  <si>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</si>
  <si>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</si>
  <si>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</si>
  <si>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</si>
  <si>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</si>
  <si>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</si>
  <si>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</si>
  <si>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</si>
  <si>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</si>
  <si>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</si>
  <si>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</si>
  <si>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</si>
  <si>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</si>
  <si>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</si>
  <si>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</si>
  <si>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</si>
  <si>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</si>
  <si>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</si>
  <si>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</si>
  <si>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</si>
  <si>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</si>
  <si>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</si>
  <si>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</si>
  <si>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</si>
  <si>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</si>
  <si>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</si>
  <si>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</si>
  <si>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</si>
  <si>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</si>
  <si>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</si>
  <si>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</si>
  <si>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</si>
  <si>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</si>
  <si>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</si>
  <si>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</si>
  <si>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</si>
  <si>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</si>
  <si>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</si>
  <si>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</si>
  <si>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</si>
  <si>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</si>
  <si>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</si>
  <si>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</si>
  <si>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</si>
  <si>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</si>
  <si>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</si>
  <si>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</si>
  <si>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</si>
  <si>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</si>
  <si>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</si>
  <si>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</si>
  <si>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</si>
  <si>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</si>
  <si>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</si>
  <si>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</si>
  <si>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</si>
  <si>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</si>
  <si>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</si>
  <si>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</si>
  <si>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</si>
  <si>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</si>
  <si>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</si>
  <si>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</si>
  <si>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</si>
  <si>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</si>
  <si>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</si>
  <si>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</si>
  <si>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</si>
  <si>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</si>
  <si>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</si>
  <si>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</si>
  <si>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</si>
  <si>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</si>
  <si>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</si>
  <si>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</si>
  <si>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</si>
  <si>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</si>
  <si>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</si>
  <si>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</si>
  <si>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</si>
  <si>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</si>
  <si>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</si>
  <si>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</si>
  <si>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</si>
  <si>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</si>
  <si>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</si>
  <si>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</si>
  <si>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</si>
  <si>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</si>
  <si>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</si>
  <si>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</si>
  <si>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</si>
  <si>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</si>
  <si>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</si>
  <si>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</si>
  <si>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</si>
  <si>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</si>
  <si>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</si>
  <si>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</si>
  <si>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</si>
  <si>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</si>
  <si>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</si>
  <si>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</si>
  <si>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</si>
  <si>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</si>
  <si>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</si>
  <si>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</si>
  <si>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</si>
  <si>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</si>
  <si>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</si>
  <si>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</si>
  <si>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</si>
  <si>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</si>
  <si>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</si>
  <si>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</si>
  <si>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</si>
  <si>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</si>
  <si>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</si>
  <si>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</si>
  <si>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</si>
  <si>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</si>
  <si>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</si>
  <si>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</si>
  <si>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</si>
  <si>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</si>
  <si>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</si>
  <si>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</si>
  <si>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</si>
  <si>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</si>
  <si>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</si>
  <si>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</si>
  <si>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</si>
  <si>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</si>
  <si>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</si>
  <si>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</si>
  <si>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</si>
  <si>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</si>
  <si>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</si>
  <si>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</si>
  <si>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</si>
  <si>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</si>
  <si>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</si>
  <si>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</si>
  <si>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</si>
  <si>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</si>
  <si>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</si>
  <si>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</si>
  <si>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</si>
  <si>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</si>
  <si>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</si>
  <si>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</si>
  <si>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</si>
  <si>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</si>
  <si>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</si>
  <si>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</si>
  <si>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</si>
  <si>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</si>
  <si>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</si>
  <si>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</si>
  <si>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</si>
  <si>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</si>
  <si>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</si>
  <si>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</si>
  <si>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</si>
  <si>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</si>
  <si>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</si>
  <si>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</si>
  <si>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</si>
  <si>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</si>
  <si>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</si>
  <si>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</si>
  <si>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</si>
  <si>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</si>
  <si>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</si>
  <si>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</si>
  <si>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</si>
  <si>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</si>
  <si>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</si>
  <si>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</si>
  <si>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</si>
  <si>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</si>
  <si>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</si>
  <si>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</si>
  <si>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</si>
  <si>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</si>
  <si>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</si>
  <si>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</si>
  <si>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</si>
  <si>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</si>
  <si>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</si>
  <si>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</si>
  <si>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</si>
  <si>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</si>
  <si>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</si>
  <si>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</si>
  <si>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</si>
  <si>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</si>
  <si>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</si>
  <si>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</si>
  <si>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</si>
  <si>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</si>
  <si>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</si>
  <si>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</si>
  <si>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</si>
  <si>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</si>
  <si>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</si>
  <si>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</si>
  <si>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</si>
  <si>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</si>
  <si>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</si>
  <si>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</si>
  <si>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</si>
  <si>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</si>
  <si>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</si>
  <si>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</si>
  <si>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</si>
  <si>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</si>
  <si>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</si>
  <si>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</si>
  <si>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</si>
  <si>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</si>
  <si>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</si>
  <si>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</si>
  <si>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</si>
  <si>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</si>
  <si>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</si>
  <si>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</si>
  <si>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</si>
  <si>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</si>
  <si>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</si>
  <si>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</si>
  <si>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</si>
  <si>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</si>
  <si>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</si>
  <si>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</si>
  <si>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</si>
  <si>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</si>
  <si>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</si>
  <si>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</si>
  <si>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</si>
  <si>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</si>
  <si>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</si>
  <si>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</si>
  <si>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</si>
  <si>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</si>
  <si>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</si>
  <si>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</si>
  <si>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</si>
  <si>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</si>
  <si>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</si>
  <si>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</si>
  <si>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</si>
  <si>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</si>
  <si>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</si>
  <si>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</si>
  <si>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</si>
  <si>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</si>
  <si>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</si>
  <si>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</si>
  <si>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</si>
  <si>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</si>
  <si>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</si>
  <si>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</si>
  <si>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</si>
  <si>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</si>
  <si>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</si>
  <si>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</si>
  <si>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</si>
  <si>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</si>
  <si>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</si>
  <si>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</si>
  <si>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</si>
  <si>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</si>
  <si>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</si>
  <si>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</si>
  <si>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</si>
  <si>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</si>
  <si>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</si>
  <si>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</si>
  <si>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</si>
  <si>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</si>
  <si>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</si>
  <si>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</si>
  <si>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</si>
  <si>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</si>
  <si>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</si>
  <si>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</si>
  <si>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</si>
  <si>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</si>
  <si>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</si>
  <si>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</si>
  <si>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</si>
  <si>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</si>
  <si>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</si>
  <si>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</si>
  <si>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</si>
  <si>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</si>
  <si>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</si>
  <si>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</si>
  <si>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</si>
  <si>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</si>
  <si>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</si>
  <si>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</si>
  <si>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</si>
  <si>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</si>
  <si>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</si>
  <si>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</si>
  <si>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</si>
  <si>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</si>
  <si>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</si>
  <si>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</si>
  <si>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</si>
  <si>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</si>
  <si>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</si>
  <si>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</si>
  <si>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</si>
  <si>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</si>
  <si>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</si>
  <si>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</si>
  <si>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</si>
  <si>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</si>
  <si>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</si>
  <si>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</si>
  <si>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</si>
  <si>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</si>
  <si>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</si>
  <si>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</si>
  <si>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</si>
  <si>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</si>
  <si>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</si>
  <si>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</si>
  <si>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</si>
  <si>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</si>
  <si>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</si>
  <si>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</si>
  <si>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</si>
  <si>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</si>
  <si>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</si>
  <si>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</si>
  <si>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</si>
  <si>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</si>
  <si>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</si>
  <si>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</si>
  <si>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</si>
  <si>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</si>
  <si>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</si>
  <si>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</si>
  <si>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</si>
  <si>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</si>
  <si>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</si>
  <si>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</si>
  <si>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</si>
  <si>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</si>
  <si>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</si>
  <si>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</si>
  <si>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</si>
  <si>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</si>
  <si>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</si>
  <si>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</si>
  <si>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</si>
  <si>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</si>
  <si>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</si>
  <si>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</si>
  <si>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</si>
  <si>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</si>
  <si>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</si>
  <si>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</si>
  <si>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</si>
  <si>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</si>
  <si>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</si>
  <si>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</si>
  <si>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</si>
  <si>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</si>
  <si>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</si>
  <si>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</si>
  <si>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</si>
  <si>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</si>
  <si>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</si>
  <si>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</si>
  <si>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</si>
  <si>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</si>
  <si>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</si>
  <si>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</si>
  <si>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</si>
  <si>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</si>
  <si>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</si>
  <si>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</si>
  <si>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</si>
  <si>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</si>
  <si>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</si>
  <si>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</si>
  <si>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</si>
  <si>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</si>
  <si>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</si>
  <si>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</si>
  <si>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</si>
  <si>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</si>
  <si>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</si>
  <si>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</si>
  <si>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</si>
  <si>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</si>
  <si>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</si>
  <si>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</si>
  <si>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</si>
  <si>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</si>
  <si>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</si>
  <si>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</si>
  <si>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</si>
  <si>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</si>
  <si>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</si>
  <si>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</si>
  <si>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</si>
  <si>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</si>
  <si>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</si>
  <si>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</si>
  <si>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</si>
  <si>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</si>
  <si>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</si>
  <si>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</si>
  <si>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</si>
  <si>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</si>
  <si>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</si>
  <si>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</si>
  <si>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</si>
  <si>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</si>
  <si>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</si>
  <si>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</si>
  <si>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</si>
  <si>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</si>
  <si>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</si>
  <si>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</si>
  <si>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</si>
  <si>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</si>
  <si>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</si>
  <si>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</si>
  <si>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</si>
  <si>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</si>
  <si>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</si>
  <si>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</si>
  <si>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</si>
  <si>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</si>
  <si>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</si>
  <si>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</si>
  <si>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</si>
  <si>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</si>
  <si>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</si>
  <si>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</si>
  <si>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</si>
  <si>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</si>
  <si>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</si>
  <si>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</si>
  <si>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</si>
  <si>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</si>
  <si>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</si>
  <si>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</si>
  <si>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</si>
  <si>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</si>
  <si>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</si>
  <si>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</si>
  <si>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</si>
  <si>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</si>
  <si>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</si>
  <si>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</si>
  <si>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</si>
  <si>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</si>
  <si>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</si>
  <si>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</si>
  <si>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</si>
  <si>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</si>
  <si>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</si>
  <si>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</si>
  <si>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</si>
  <si>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</si>
  <si>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</si>
  <si>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</si>
  <si>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</si>
  <si>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</si>
  <si>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</si>
  <si>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</si>
  <si>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</si>
  <si>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</si>
  <si>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</si>
  <si>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</si>
  <si>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</si>
  <si>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</si>
  <si>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</si>
  <si>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</si>
  <si>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</si>
  <si>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</si>
  <si>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</si>
  <si>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</si>
  <si>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</si>
  <si>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</si>
  <si>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</si>
  <si>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</si>
  <si>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</si>
  <si>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</si>
  <si>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</si>
  <si>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</si>
  <si>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</si>
  <si>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</si>
  <si>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</si>
  <si>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</si>
  <si>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</si>
  <si>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</si>
  <si>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</si>
  <si>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</si>
  <si>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</si>
  <si>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</si>
  <si>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</si>
  <si>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</si>
  <si>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</si>
  <si>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</si>
  <si>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</si>
  <si>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</si>
  <si>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</si>
  <si>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</si>
  <si>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</si>
  <si>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</si>
  <si>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</si>
  <si>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</si>
  <si>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</si>
  <si>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</si>
  <si>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</si>
  <si>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</si>
  <si>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</si>
  <si>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</si>
  <si>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</si>
  <si>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</si>
  <si>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</si>
  <si>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</si>
  <si>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</si>
  <si>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</si>
  <si>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</si>
  <si>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</si>
  <si>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</si>
  <si>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</si>
  <si>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</si>
  <si>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</si>
  <si>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</si>
  <si>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</si>
  <si>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</si>
  <si>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</si>
  <si>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</si>
  <si>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</si>
  <si>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</si>
  <si>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</si>
  <si>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</si>
  <si>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</si>
  <si>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</si>
  <si>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</si>
  <si>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</si>
  <si>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</si>
  <si>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</si>
  <si>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</si>
  <si>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</si>
  <si>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</si>
  <si>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</si>
  <si>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</si>
  <si>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</si>
  <si>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</si>
  <si>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</si>
  <si>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</si>
  <si>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</si>
  <si>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</si>
  <si>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</si>
  <si>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</si>
  <si>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</si>
  <si>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</si>
  <si>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</si>
  <si>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</si>
  <si>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</si>
  <si>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</si>
  <si>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</si>
  <si>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</si>
  <si>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</si>
  <si>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</si>
  <si>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</si>
  <si>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</si>
  <si>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</si>
  <si>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</si>
  <si>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</si>
  <si>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</si>
  <si>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</si>
  <si>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</si>
  <si>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</si>
  <si>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</si>
  <si>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</si>
  <si>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</si>
  <si>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</si>
  <si>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</si>
  <si>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</si>
  <si>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</si>
  <si>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</si>
  <si>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</si>
  <si>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</si>
  <si>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</si>
  <si>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</si>
  <si>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</si>
  <si>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</si>
  <si>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</si>
  <si>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</si>
  <si>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</si>
  <si>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</si>
  <si>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</si>
  <si>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</si>
  <si>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</si>
  <si>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</si>
  <si>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</si>
  <si>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</si>
  <si>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</si>
  <si>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</si>
  <si>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</si>
  <si>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</si>
  <si>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</si>
  <si>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</si>
  <si>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</si>
  <si>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</si>
  <si>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</si>
  <si>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</si>
  <si>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</si>
  <si>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</si>
  <si>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</si>
  <si>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</si>
  <si>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</si>
  <si>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</si>
  <si>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</si>
  <si>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</si>
  <si>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</si>
  <si>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</si>
  <si>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</si>
  <si>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</si>
  <si>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</si>
  <si>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</si>
  <si>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</si>
  <si>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</si>
  <si>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</si>
  <si>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</si>
  <si>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</si>
  <si>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</si>
  <si>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</si>
  <si>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</si>
  <si>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</si>
  <si>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</si>
  <si>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</si>
  <si>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</si>
  <si>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</si>
  <si>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</si>
  <si>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</si>
  <si>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</si>
  <si>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</si>
  <si>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</si>
  <si>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</si>
  <si>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</si>
  <si>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</si>
  <si>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</si>
  <si>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</si>
  <si>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</si>
  <si>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</si>
  <si>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</si>
  <si>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</si>
  <si>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</si>
  <si>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</si>
  <si>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</si>
  <si>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</si>
  <si>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</si>
  <si>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</si>
  <si>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</si>
  <si>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</si>
  <si>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</si>
  <si>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</si>
  <si>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</si>
  <si>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</si>
  <si>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</si>
  <si>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</si>
  <si>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</si>
  <si>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</si>
  <si>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</si>
  <si>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</si>
  <si>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</si>
  <si>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</si>
  <si>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</si>
  <si>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</si>
  <si>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</si>
  <si>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</si>
  <si>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</si>
  <si>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</si>
  <si>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</si>
  <si>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</si>
  <si>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</si>
  <si>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</si>
  <si>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</si>
  <si>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</si>
  <si>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</si>
  <si>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</si>
  <si>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</si>
  <si>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</si>
  <si>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</si>
  <si>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</si>
  <si>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</si>
  <si>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</si>
  <si>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</si>
  <si>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</si>
  <si>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</si>
  <si>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</si>
  <si>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</si>
  <si>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</si>
  <si>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</si>
  <si>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</si>
  <si>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</si>
  <si>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</si>
  <si>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</si>
  <si>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</si>
  <si>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</si>
  <si>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</si>
  <si>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</si>
  <si>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</si>
  <si>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</si>
  <si>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</si>
  <si>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</si>
  <si>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</si>
  <si>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</si>
  <si>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</si>
  <si>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</si>
  <si>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</si>
  <si>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</si>
  <si>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</si>
  <si>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</si>
  <si>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</si>
  <si>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</si>
  <si>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</si>
  <si>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</si>
  <si>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</si>
  <si>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</si>
  <si>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</si>
  <si>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</si>
  <si>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</si>
  <si>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</si>
  <si>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</si>
  <si>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</si>
  <si>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</si>
  <si>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</si>
  <si>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</si>
  <si>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</si>
  <si>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</si>
  <si>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</si>
  <si>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</si>
  <si>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</si>
  <si>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</si>
  <si>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</si>
  <si>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</si>
  <si>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</si>
  <si>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</si>
  <si>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</si>
  <si>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</si>
  <si>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</si>
  <si>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</si>
  <si>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</si>
  <si>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</si>
  <si>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</si>
  <si>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</si>
  <si>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</si>
  <si>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</si>
  <si>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</si>
  <si>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</si>
  <si>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</si>
  <si>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</si>
  <si>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</si>
  <si>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</si>
  <si>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</si>
  <si>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</si>
  <si>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</si>
  <si>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</si>
  <si>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</si>
  <si>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</si>
  <si>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</si>
  <si>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</si>
  <si>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</si>
  <si>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</si>
  <si>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</si>
  <si>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</si>
  <si>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</si>
  <si>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</si>
  <si>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</si>
  <si>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</si>
  <si>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</si>
  <si>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</si>
  <si>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</si>
  <si>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</si>
  <si>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</si>
  <si>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</si>
  <si>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</si>
  <si>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</si>
  <si>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</si>
  <si>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</si>
  <si>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</si>
  <si>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</si>
  <si>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</si>
  <si>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</si>
  <si>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</si>
  <si>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</si>
  <si>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</si>
  <si>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</si>
  <si>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</si>
  <si>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</si>
  <si>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</si>
  <si>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</si>
  <si>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</si>
  <si>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</si>
  <si>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</si>
  <si>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</si>
  <si>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</si>
  <si>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</si>
  <si>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</si>
  <si>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</si>
  <si>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</si>
  <si>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</si>
  <si>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</si>
  <si>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</si>
  <si>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</si>
  <si>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</si>
  <si>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</si>
  <si>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</si>
  <si>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</si>
  <si>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</si>
  <si>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</si>
  <si>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</si>
  <si>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</si>
  <si>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</si>
  <si>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</si>
  <si>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</si>
  <si>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</si>
  <si>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</si>
  <si>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</si>
  <si>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</si>
  <si>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</si>
  <si>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</si>
  <si>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</si>
  <si>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</si>
  <si>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</si>
  <si>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</si>
  <si>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</si>
  <si>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</si>
  <si>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</si>
  <si>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</si>
  <si>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</si>
  <si>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</si>
  <si>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</si>
  <si>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</si>
  <si>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</si>
  <si>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</si>
  <si>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</si>
  <si>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</si>
  <si>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</si>
  <si>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</si>
  <si>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</si>
  <si>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</si>
  <si>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</si>
  <si>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</si>
  <si>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</si>
  <si>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</si>
  <si>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</si>
  <si>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</si>
  <si>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</si>
  <si>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</si>
  <si>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</si>
  <si>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</si>
  <si>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</si>
  <si>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</si>
  <si>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</si>
  <si>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</si>
  <si>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</si>
  <si>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</si>
  <si>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</si>
  <si>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</si>
  <si>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</si>
  <si>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</si>
  <si>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</si>
  <si>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</si>
  <si>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</si>
  <si>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</si>
  <si>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</si>
  <si>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</si>
  <si>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</si>
  <si>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</si>
  <si>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</si>
  <si>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</si>
  <si>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</si>
  <si>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</si>
  <si>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</si>
  <si>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</si>
  <si>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</si>
  <si>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</si>
  <si>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</si>
  <si>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</si>
  <si>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</si>
  <si>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</si>
  <si>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</si>
  <si>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</si>
  <si>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</si>
  <si>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</si>
  <si>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</si>
  <si>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</si>
  <si>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</si>
  <si>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</si>
  <si>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</si>
  <si>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</si>
  <si>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</si>
  <si>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</si>
  <si>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</si>
  <si>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</si>
  <si>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</si>
  <si>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</si>
  <si>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</si>
  <si>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</si>
  <si>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</si>
  <si>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</si>
  <si>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</si>
  <si>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</si>
  <si>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</si>
  <si>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</si>
  <si>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</si>
  <si>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</si>
  <si>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</si>
  <si>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</si>
  <si>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</si>
  <si>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</si>
  <si>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</si>
  <si>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</si>
  <si>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</si>
  <si>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</si>
  <si>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</si>
  <si>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</si>
  <si>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</si>
  <si>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</si>
  <si>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</si>
  <si>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</si>
  <si>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</si>
  <si>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</si>
  <si>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</si>
  <si>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</si>
  <si>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</si>
  <si>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</si>
  <si>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</si>
  <si>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</si>
  <si>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</si>
  <si>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</si>
  <si>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</si>
  <si>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</si>
  <si>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</si>
  <si>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</si>
  <si>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</si>
  <si>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</si>
  <si>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</si>
  <si>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</si>
  <si>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</si>
  <si>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</si>
  <si>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</si>
  <si>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</si>
  <si>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</si>
  <si>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</si>
  <si>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</si>
  <si>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</si>
  <si>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</si>
  <si>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</si>
  <si>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</si>
  <si>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</si>
  <si>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</si>
  <si>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</si>
  <si>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</si>
  <si>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</si>
  <si>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</si>
  <si>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</si>
  <si>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</si>
  <si>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</si>
  <si>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</si>
  <si>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</si>
  <si>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</si>
  <si>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</si>
  <si>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</si>
  <si>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</si>
  <si>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</si>
  <si>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</si>
  <si>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</si>
  <si>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</si>
  <si>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</si>
  <si>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</si>
  <si>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</si>
  <si>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</si>
  <si>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</si>
  <si>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</si>
  <si>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</si>
  <si>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</si>
  <si>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</si>
  <si>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</si>
  <si>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</si>
  <si>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</si>
  <si>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</si>
  <si>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</si>
  <si>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</si>
  <si>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</si>
  <si>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</si>
  <si>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</si>
  <si>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</si>
  <si>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</si>
  <si>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</si>
  <si>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</si>
  <si>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</si>
  <si>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</si>
  <si>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</si>
  <si>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</si>
  <si>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</si>
  <si>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</si>
  <si>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</si>
  <si>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</si>
  <si>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</si>
  <si>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</si>
  <si>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</si>
  <si>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</si>
  <si>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</si>
  <si>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</si>
  <si>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</si>
  <si>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</si>
  <si>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</si>
  <si>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</si>
  <si>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</si>
  <si>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</si>
  <si>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</si>
  <si>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</si>
  <si>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</si>
  <si>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</si>
  <si>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</si>
  <si>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</si>
  <si>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</si>
  <si>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</si>
  <si>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</si>
  <si>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</si>
  <si>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</si>
  <si>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</si>
  <si>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</si>
  <si>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</si>
  <si>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</si>
  <si>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</si>
  <si>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</si>
  <si>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</si>
  <si>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</si>
  <si>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</si>
  <si>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</si>
  <si>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</si>
  <si>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</si>
  <si>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</si>
  <si>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</si>
  <si>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</si>
  <si>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</si>
  <si>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</si>
  <si>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</si>
  <si>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</si>
  <si>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</si>
  <si>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</si>
  <si>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</si>
  <si>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</si>
  <si>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</si>
  <si>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</si>
  <si>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</si>
  <si>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</si>
  <si>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</si>
  <si>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</si>
  <si>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</si>
  <si>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</si>
  <si>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</si>
  <si>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</si>
  <si>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</si>
  <si>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</si>
  <si>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</si>
  <si>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</si>
  <si>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</si>
  <si>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</si>
  <si>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</si>
  <si>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</si>
  <si>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</si>
  <si>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</si>
  <si>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</si>
  <si>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</si>
  <si>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</si>
  <si>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</si>
  <si>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</si>
  <si>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</si>
  <si>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</si>
  <si>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</si>
  <si>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</si>
  <si>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</si>
  <si>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</si>
  <si>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</si>
  <si>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</si>
  <si>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</si>
  <si>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</si>
  <si>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</si>
  <si>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</si>
  <si>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</si>
  <si>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</si>
  <si>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</si>
  <si>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</si>
  <si>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</si>
  <si>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</si>
  <si>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</si>
  <si>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</si>
  <si>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</si>
  <si>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</si>
  <si>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</si>
  <si>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</si>
  <si>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</si>
  <si>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</si>
  <si>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</si>
  <si>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</si>
  <si>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</si>
  <si>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</si>
  <si>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</si>
  <si>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</si>
  <si>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</si>
  <si>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</si>
  <si>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</si>
  <si>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</si>
  <si>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</si>
  <si>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</si>
  <si>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</si>
  <si>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</si>
  <si>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</si>
  <si>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</si>
  <si>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</si>
  <si>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</si>
  <si>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</si>
  <si>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</si>
  <si>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</si>
  <si>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</si>
  <si>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</si>
  <si>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</si>
  <si>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</si>
  <si>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</si>
  <si>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</si>
  <si>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</si>
  <si>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</si>
  <si>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</si>
  <si>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</si>
  <si>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</si>
  <si>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</si>
  <si>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</si>
  <si>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</si>
  <si>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</si>
  <si>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</si>
  <si>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</si>
  <si>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</si>
  <si>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</si>
  <si>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</si>
  <si>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</si>
  <si>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</si>
  <si>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</si>
  <si>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</si>
  <si>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</si>
  <si>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</si>
  <si>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</si>
  <si>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</si>
  <si>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</si>
  <si>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</si>
  <si>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</si>
  <si>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</si>
  <si>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</si>
  <si>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</si>
  <si>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</si>
  <si>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</si>
  <si>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</si>
  <si>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</si>
  <si>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</si>
  <si>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</si>
  <si>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</si>
  <si>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</si>
  <si>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</si>
  <si>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</si>
  <si>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</si>
  <si>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</si>
  <si>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</si>
  <si>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</si>
  <si>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</si>
  <si>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</si>
  <si>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</si>
  <si>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</si>
  <si>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</si>
  <si>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</si>
  <si>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</si>
  <si>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</si>
  <si>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</si>
  <si>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</si>
  <si>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</si>
  <si>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</si>
  <si>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</si>
  <si>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</si>
  <si>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</si>
  <si>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</si>
  <si>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</si>
  <si>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</si>
  <si>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</si>
  <si>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</si>
  <si>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</si>
  <si>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</si>
  <si>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</si>
  <si>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</si>
  <si>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</si>
  <si>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</si>
  <si>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</si>
  <si>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</si>
  <si>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</si>
  <si>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</si>
  <si>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</si>
  <si>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</si>
  <si>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</si>
  <si>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</si>
  <si>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</si>
  <si>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</si>
  <si>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</si>
  <si>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</si>
  <si>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</si>
  <si>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</si>
  <si>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</si>
  <si>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</si>
  <si>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</si>
  <si>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</si>
  <si>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</si>
  <si>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</si>
  <si>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</si>
  <si>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</si>
  <si>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</si>
  <si>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</si>
  <si>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</si>
  <si>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</si>
  <si>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</si>
  <si>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</si>
  <si>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</si>
  <si>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</si>
  <si>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</si>
  <si>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</si>
  <si>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</si>
  <si>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</si>
  <si>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</si>
  <si>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</si>
  <si>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</si>
  <si>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</si>
  <si>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</si>
  <si>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</si>
  <si>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</si>
  <si>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</si>
  <si>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</si>
  <si>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</si>
  <si>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</si>
  <si>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</si>
  <si>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</si>
  <si>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</si>
  <si>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</si>
  <si>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</si>
  <si>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</si>
  <si>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</si>
  <si>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</si>
  <si>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</si>
  <si>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</si>
  <si>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</si>
  <si>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</si>
  <si>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</si>
  <si>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</si>
  <si>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</si>
  <si>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</si>
  <si>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</si>
  <si>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</si>
  <si>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</si>
  <si>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</si>
  <si>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</si>
  <si>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</si>
  <si>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</si>
  <si>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</si>
  <si>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</si>
  <si>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</si>
  <si>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</si>
  <si>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</si>
  <si>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</si>
  <si>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</si>
  <si>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</si>
  <si>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</si>
  <si>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</si>
  <si>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</si>
  <si>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</si>
  <si>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</si>
  <si>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</si>
  <si>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</si>
  <si>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</si>
  <si>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</si>
  <si>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</si>
  <si>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</si>
  <si>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</si>
  <si>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</si>
  <si>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</si>
  <si>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</si>
  <si>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</si>
  <si>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</si>
  <si>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</si>
  <si>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</si>
  <si>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</si>
  <si>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</si>
  <si>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</si>
  <si>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</si>
  <si>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</si>
  <si>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</si>
  <si>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</si>
  <si>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</si>
  <si>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</si>
  <si>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</si>
  <si>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</si>
  <si>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</si>
  <si>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</si>
  <si>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</si>
  <si>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</si>
  <si>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</si>
  <si>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</si>
  <si>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</si>
  <si>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</si>
  <si>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</si>
  <si>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</si>
  <si>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</si>
  <si>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</si>
  <si>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</si>
  <si>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</si>
  <si>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</si>
  <si>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</si>
  <si>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</si>
  <si>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</si>
  <si>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</si>
  <si>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</si>
  <si>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</si>
  <si>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</si>
  <si>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</si>
  <si>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</si>
  <si>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</si>
  <si>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</si>
  <si>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</si>
  <si>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</si>
  <si>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</si>
  <si>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</si>
  <si>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</si>
  <si>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</si>
  <si>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</si>
  <si>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</si>
  <si>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</si>
  <si>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</si>
  <si>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</si>
  <si>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</si>
  <si>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</si>
  <si>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</si>
  <si>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</si>
  <si>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</si>
  <si>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</si>
  <si>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</si>
  <si>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</si>
  <si>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</si>
  <si>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</si>
  <si>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</si>
  <si>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</si>
  <si>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</si>
  <si>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</si>
  <si>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</si>
  <si>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</si>
  <si>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</si>
  <si>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</si>
  <si>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</si>
  <si>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</si>
  <si>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</si>
  <si>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</si>
  <si>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</si>
  <si>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</si>
  <si>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</si>
  <si>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</si>
  <si>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</si>
  <si>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</si>
  <si>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</si>
  <si>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</si>
  <si>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</si>
  <si>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</si>
  <si>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</si>
  <si>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</si>
  <si>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</si>
  <si>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</si>
  <si>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</si>
  <si>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</si>
  <si>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</si>
  <si>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</si>
  <si>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</si>
  <si>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</si>
  <si>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</si>
  <si>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</si>
  <si>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</si>
  <si>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</si>
  <si>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</si>
  <si>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</si>
  <si>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</si>
  <si>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</si>
  <si>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</si>
  <si>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</si>
  <si>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</si>
  <si>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</si>
  <si>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</si>
  <si>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</si>
  <si>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</si>
  <si>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</si>
  <si>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</si>
  <si>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</si>
  <si>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</si>
  <si>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</si>
  <si>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</si>
  <si>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</si>
  <si>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</si>
  <si>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</si>
  <si>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</si>
  <si>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</si>
  <si>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</si>
  <si>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</si>
  <si>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</si>
  <si>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</si>
  <si>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</si>
  <si>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</si>
  <si>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</si>
  <si>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</si>
  <si>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</si>
  <si>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</si>
  <si>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</si>
  <si>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</si>
  <si>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</si>
  <si>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</si>
  <si>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</si>
  <si>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</si>
  <si>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</si>
  <si>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</si>
  <si>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</si>
  <si>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</si>
  <si>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</si>
  <si>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</si>
  <si>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</si>
  <si>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</si>
  <si>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</si>
  <si>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</si>
  <si>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</si>
  <si>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</si>
  <si>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</si>
  <si>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</si>
  <si>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</si>
  <si>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</si>
  <si>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</si>
  <si>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</si>
  <si>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</si>
  <si>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</si>
  <si>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</si>
  <si>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</si>
  <si>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</si>
  <si>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</si>
  <si>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</si>
  <si>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</si>
  <si>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</si>
  <si>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</si>
  <si>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</si>
  <si>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</si>
  <si>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</si>
  <si>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</si>
  <si>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</si>
  <si>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</si>
  <si>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</si>
  <si>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</si>
  <si>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</si>
  <si>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</si>
  <si>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</si>
  <si>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</si>
  <si>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</si>
  <si>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</si>
  <si>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</si>
  <si>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</si>
  <si>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</si>
  <si>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</si>
  <si>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</si>
  <si>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</si>
  <si>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</si>
  <si>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</si>
  <si>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</si>
  <si>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</si>
  <si>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</si>
  <si>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</si>
  <si>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</si>
  <si>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</si>
  <si>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</si>
  <si>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</si>
  <si>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</si>
  <si>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</si>
  <si>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</si>
  <si>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</si>
  <si>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</si>
  <si>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</si>
  <si>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</si>
  <si>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</si>
  <si>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</si>
  <si>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</si>
  <si>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</si>
  <si>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</si>
  <si>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</si>
  <si>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</si>
  <si>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</si>
  <si>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</si>
  <si>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</si>
  <si>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</si>
  <si>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</si>
  <si>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</si>
  <si>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</si>
  <si>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</si>
  <si>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</si>
  <si>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</si>
  <si>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</si>
  <si>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</si>
  <si>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</si>
  <si>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</si>
  <si>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</si>
  <si>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</si>
  <si>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</si>
  <si>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</si>
  <si>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</si>
  <si>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</si>
  <si>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</si>
  <si>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</si>
  <si>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</si>
  <si>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</si>
  <si>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</si>
  <si>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</si>
  <si>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</si>
  <si>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</si>
  <si>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</si>
  <si>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</si>
  <si>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</si>
  <si>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</si>
  <si>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</si>
  <si>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</si>
  <si>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</si>
  <si>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</si>
  <si>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</si>
  <si>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</si>
  <si>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</si>
  <si>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</si>
  <si>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</si>
  <si>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</si>
  <si>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</si>
  <si>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</si>
  <si>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</si>
  <si>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</si>
  <si>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</si>
  <si>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</si>
  <si>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</si>
  <si>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</si>
  <si>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</si>
  <si>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</si>
  <si>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</si>
  <si>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</si>
  <si>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</si>
  <si>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</si>
  <si>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</si>
  <si>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</si>
  <si>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</si>
  <si>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</si>
  <si>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</si>
  <si>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</si>
  <si>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</si>
  <si>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</si>
  <si>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</si>
  <si>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</si>
  <si>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</si>
  <si>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</si>
  <si>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</si>
  <si>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</si>
  <si>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</si>
  <si>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</si>
  <si>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</si>
  <si>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</si>
  <si>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</si>
  <si>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</si>
  <si>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</si>
  <si>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</si>
  <si>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</si>
  <si>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</si>
  <si>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</si>
  <si>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</si>
  <si>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</si>
  <si>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</si>
  <si>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</si>
  <si>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</si>
  <si>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</si>
  <si>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</si>
  <si>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</si>
  <si>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</si>
  <si>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</si>
  <si>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</si>
  <si>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</si>
  <si>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</si>
  <si>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</si>
  <si>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</si>
  <si>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</si>
  <si>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</si>
  <si>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</si>
  <si>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</si>
  <si>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</si>
  <si>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</si>
  <si>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</si>
  <si>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</si>
  <si>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</si>
  <si>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</si>
  <si>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</si>
  <si>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</si>
  <si>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</si>
  <si>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</si>
  <si>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</si>
  <si>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</si>
  <si>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</si>
  <si>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</si>
  <si>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</si>
  <si>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</si>
  <si>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</si>
  <si>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</si>
  <si>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</si>
  <si>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</si>
  <si>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</si>
  <si>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</si>
  <si>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</si>
  <si>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</si>
  <si>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</si>
  <si>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</si>
  <si>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</si>
  <si>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</si>
  <si>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</si>
  <si>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</si>
  <si>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</si>
  <si>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</si>
  <si>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</si>
  <si>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</si>
  <si>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</si>
  <si>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</si>
  <si>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</si>
  <si>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</si>
  <si>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</si>
  <si>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</si>
  <si>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</si>
  <si>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</si>
  <si>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</si>
  <si>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</si>
  <si>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</si>
  <si>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</si>
  <si>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</si>
  <si>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</si>
  <si>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</si>
  <si>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</si>
  <si>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</si>
  <si>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</si>
  <si>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</si>
  <si>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</si>
  <si>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</si>
  <si>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</si>
  <si>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</si>
  <si>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</si>
  <si>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</si>
  <si>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</si>
  <si>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</si>
  <si>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</si>
  <si>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</si>
  <si>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</si>
  <si>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</si>
  <si>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</si>
  <si>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</si>
  <si>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</si>
  <si>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</si>
  <si>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</si>
  <si>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</si>
  <si>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</si>
  <si>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</si>
  <si>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</si>
  <si>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</si>
  <si>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</si>
  <si>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</si>
  <si>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</si>
  <si>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</si>
  <si>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</si>
  <si>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</si>
  <si>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</si>
  <si>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</si>
  <si>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</si>
  <si>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</si>
  <si>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</si>
  <si>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</si>
  <si>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</si>
  <si>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</si>
  <si>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</si>
  <si>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</si>
  <si>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</si>
  <si>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</si>
  <si>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</si>
  <si>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</si>
  <si>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</si>
  <si>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</si>
  <si>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</si>
  <si>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</si>
  <si>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</si>
  <si>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</si>
  <si>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</si>
  <si>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</si>
  <si>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</si>
  <si>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</si>
  <si>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</si>
  <si>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</si>
  <si>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</si>
  <si>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</si>
  <si>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</si>
  <si>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</si>
  <si>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</si>
  <si>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</si>
  <si>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</si>
  <si>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</si>
  <si>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</si>
  <si>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</si>
  <si>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</si>
  <si>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</si>
  <si>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</si>
  <si>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</si>
  <si>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</si>
  <si>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</si>
  <si>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</si>
  <si>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</si>
  <si>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</si>
  <si>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</si>
  <si>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</si>
  <si>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</si>
  <si>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</si>
  <si>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</si>
  <si>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</si>
  <si>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</si>
  <si>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</si>
  <si>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</si>
  <si>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</si>
  <si>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</si>
  <si>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</si>
  <si>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</si>
  <si>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</si>
  <si>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</si>
  <si>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</si>
  <si>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</si>
  <si>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</si>
  <si>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</si>
  <si>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</si>
  <si>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</si>
  <si>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</si>
  <si>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</si>
  <si>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</si>
  <si>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</si>
  <si>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</si>
  <si>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</si>
  <si>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</si>
  <si>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</si>
  <si>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</si>
  <si>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</si>
  <si>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</si>
  <si>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</si>
  <si>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</si>
  <si>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</si>
  <si>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</si>
  <si>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</si>
  <si>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</si>
  <si>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</si>
  <si>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</si>
  <si>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</si>
  <si>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</si>
  <si>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</si>
  <si>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</si>
  <si>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</si>
  <si>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</si>
  <si>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</si>
  <si>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</si>
  <si>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</si>
  <si>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</si>
  <si>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</si>
  <si>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</si>
  <si>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</si>
  <si>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</si>
  <si>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</si>
  <si>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</si>
  <si>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</si>
  <si>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</si>
  <si>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</si>
  <si>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</si>
  <si>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</si>
  <si>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</si>
  <si>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</si>
  <si>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</si>
  <si>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</si>
  <si>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</si>
  <si>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</si>
  <si>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</si>
  <si>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</si>
  <si>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</si>
  <si>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</si>
  <si>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</si>
  <si>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</si>
  <si>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</si>
  <si>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</si>
  <si>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</si>
  <si>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</si>
  <si>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</si>
  <si>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</si>
  <si>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</si>
  <si>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</si>
  <si>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</si>
  <si>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</si>
  <si>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</si>
  <si>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</si>
  <si>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</si>
  <si>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</si>
  <si>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</si>
  <si>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</si>
  <si>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</si>
  <si>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</si>
  <si>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</si>
  <si>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</si>
  <si>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</si>
  <si>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</si>
  <si>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</si>
  <si>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</si>
  <si>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</si>
  <si>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</si>
  <si>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</si>
  <si>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</si>
  <si>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</si>
  <si>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</si>
  <si>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</si>
  <si>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</si>
  <si>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</si>
  <si>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</si>
  <si>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</si>
  <si>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</si>
  <si>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</si>
  <si>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</si>
  <si>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</si>
  <si>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</si>
  <si>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</si>
  <si>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</si>
  <si>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</si>
  <si>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</si>
  <si>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</si>
  <si>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</si>
  <si>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</si>
  <si>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</si>
  <si>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</si>
  <si>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</si>
  <si>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</si>
  <si>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</si>
  <si>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</si>
  <si>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</si>
  <si>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</si>
  <si>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</si>
  <si>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</si>
  <si>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</si>
  <si>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</si>
  <si>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</si>
  <si>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</si>
  <si>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</si>
  <si>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</si>
  <si>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</si>
  <si>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</si>
  <si>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</si>
  <si>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</si>
  <si>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</si>
  <si>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</si>
  <si>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</si>
  <si>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</si>
  <si>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</si>
  <si>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</si>
  <si>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</si>
  <si>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</si>
  <si>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</si>
  <si>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</si>
  <si>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</si>
  <si>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</si>
  <si>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</si>
  <si>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</si>
  <si>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</si>
  <si>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</si>
  <si>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</si>
  <si>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</si>
  <si>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</si>
  <si>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</si>
  <si>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</si>
  <si>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</si>
  <si>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</si>
  <si>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</si>
  <si>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</si>
  <si>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</si>
  <si>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</si>
  <si>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</si>
  <si>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</si>
  <si>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</si>
  <si>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</si>
  <si>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</si>
  <si>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</si>
  <si>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</si>
  <si>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</si>
  <si>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</si>
  <si>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</si>
  <si>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</si>
  <si>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</si>
  <si>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</si>
  <si>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</si>
  <si>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</si>
  <si>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</si>
  <si>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</si>
  <si>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</si>
  <si>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</si>
  <si>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</si>
  <si>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</si>
  <si>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</si>
  <si>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</si>
  <si>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</si>
  <si>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</si>
  <si>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</si>
  <si>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</si>
  <si>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</si>
  <si>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</si>
  <si>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</si>
  <si>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</si>
  <si>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</si>
  <si>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</si>
  <si>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</si>
  <si>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</si>
  <si>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</si>
  <si>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</si>
  <si>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</si>
  <si>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</si>
  <si>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</si>
  <si>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</si>
  <si>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</si>
  <si>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</si>
  <si>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</si>
  <si>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</si>
  <si>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</si>
  <si>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</si>
  <si>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</si>
  <si>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</si>
  <si>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</si>
  <si>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</si>
  <si>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</si>
  <si>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</si>
  <si>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</si>
  <si>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</si>
  <si>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</si>
  <si>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</si>
  <si>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</si>
  <si>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</si>
  <si>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</si>
  <si>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</si>
  <si>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</si>
  <si>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</si>
  <si>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</si>
  <si>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</si>
  <si>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</si>
  <si>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</si>
  <si>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</si>
  <si>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</si>
  <si>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</si>
  <si>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</si>
  <si>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</si>
  <si>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</si>
  <si>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</si>
  <si>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</si>
  <si>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</si>
  <si>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</si>
  <si>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</si>
  <si>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</si>
  <si>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</si>
  <si>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</si>
  <si>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</si>
  <si>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</si>
  <si>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</si>
  <si>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</si>
  <si>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</si>
  <si>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</si>
  <si>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</si>
  <si>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</si>
  <si>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</si>
  <si>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</si>
  <si>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</si>
  <si>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</si>
  <si>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</si>
  <si>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</si>
  <si>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</si>
  <si>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</si>
  <si>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</si>
  <si>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</si>
  <si>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</si>
  <si>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</si>
  <si>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</si>
  <si>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</si>
  <si>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</si>
  <si>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</si>
  <si>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</si>
  <si>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</si>
  <si>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</si>
  <si>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</si>
  <si>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</si>
  <si>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</si>
  <si>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</si>
  <si>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</si>
  <si>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</si>
  <si>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</si>
  <si>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</si>
  <si>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</si>
  <si>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</si>
  <si>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</si>
  <si>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</si>
  <si>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</si>
  <si>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</si>
  <si>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</si>
  <si>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</si>
  <si>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</si>
  <si>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</si>
  <si>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</si>
  <si>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</si>
  <si>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</si>
  <si>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</si>
  <si>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</si>
  <si>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</si>
  <si>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</si>
  <si>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</si>
  <si>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</si>
  <si>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</si>
  <si>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</si>
  <si>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</si>
  <si>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</si>
  <si>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</si>
  <si>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</si>
  <si>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</si>
  <si>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</si>
  <si>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</si>
  <si>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</si>
  <si>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</si>
  <si>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</si>
  <si>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</si>
  <si>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</si>
  <si>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</si>
  <si>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</si>
  <si>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</si>
  <si>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</si>
  <si>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</si>
  <si>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</si>
  <si>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</si>
  <si>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</si>
  <si>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</si>
  <si>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</si>
  <si>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</si>
  <si>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</si>
  <si>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</si>
  <si>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</si>
  <si>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</si>
  <si>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</si>
  <si>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</si>
  <si>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</si>
  <si>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</si>
  <si>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</si>
  <si>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</si>
  <si>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</si>
  <si>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</si>
  <si>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</si>
  <si>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</si>
  <si>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</si>
  <si>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</si>
  <si>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</si>
  <si>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</si>
  <si>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</si>
  <si>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</si>
  <si>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</si>
  <si>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</si>
  <si>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</si>
  <si>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</si>
  <si>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</si>
  <si>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</si>
  <si>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</si>
  <si>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</si>
  <si>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</si>
  <si>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</si>
  <si>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</si>
  <si>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</si>
  <si>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</si>
  <si>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</si>
  <si>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</si>
  <si>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</si>
  <si>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</si>
  <si>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</si>
  <si>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</si>
  <si>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</si>
  <si>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</si>
  <si>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</si>
  <si>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</si>
  <si>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</si>
  <si>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</si>
  <si>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</si>
  <si>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</si>
  <si>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</si>
  <si>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</si>
  <si>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</si>
  <si>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</si>
  <si>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</si>
  <si>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</si>
  <si>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</si>
  <si>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</si>
  <si>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</si>
  <si>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</si>
  <si>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</si>
  <si>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</si>
  <si>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</si>
  <si>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</si>
  <si>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</si>
  <si>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</si>
  <si>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</si>
  <si>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</si>
  <si>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</si>
  <si>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</si>
  <si>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</si>
  <si>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</si>
  <si>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</si>
  <si>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</si>
  <si>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</si>
  <si>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</si>
  <si>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</si>
  <si>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</si>
  <si>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</si>
  <si>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</si>
  <si>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</si>
  <si>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</si>
  <si>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</si>
  <si>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</si>
  <si>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</si>
  <si>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</si>
  <si>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</si>
  <si>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</si>
  <si>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</si>
  <si>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</si>
  <si>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</si>
  <si>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</si>
  <si>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</si>
  <si>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</si>
  <si>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</si>
  <si>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</si>
  <si>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</si>
  <si>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</si>
  <si>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</si>
  <si>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</si>
  <si>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</si>
  <si>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</si>
  <si>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</si>
  <si>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</si>
  <si>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</si>
  <si>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</si>
  <si>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</si>
  <si>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</si>
  <si>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</si>
  <si>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</si>
  <si>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</si>
  <si>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</si>
  <si>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</si>
  <si>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</si>
  <si>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</si>
  <si>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</si>
  <si>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</si>
  <si>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</si>
  <si>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</si>
  <si>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</si>
  <si>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</si>
  <si>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</si>
  <si>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</si>
  <si>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</si>
  <si>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</si>
  <si>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</si>
  <si>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</si>
  <si>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</si>
  <si>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</si>
  <si>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</si>
  <si>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</si>
  <si>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</si>
  <si>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</si>
  <si>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</si>
  <si>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</si>
  <si>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</si>
  <si>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</si>
  <si>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</si>
  <si>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</si>
  <si>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</si>
  <si>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</si>
  <si>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</si>
  <si>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</si>
  <si>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</si>
  <si>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</si>
  <si>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</si>
  <si>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</si>
  <si>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</si>
  <si>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</si>
  <si>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</si>
  <si>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</si>
  <si>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</si>
  <si>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</si>
  <si>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</si>
  <si>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</si>
  <si>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</si>
  <si>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</si>
  <si>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</si>
  <si>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</si>
  <si>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</si>
  <si>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</si>
  <si>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</si>
  <si>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</si>
  <si>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</si>
  <si>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</si>
  <si>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</si>
  <si>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</si>
  <si>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</si>
  <si>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</si>
  <si>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</si>
  <si>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</si>
  <si>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</si>
  <si>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</si>
  <si>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</si>
  <si>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</si>
  <si>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</si>
  <si>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</si>
  <si>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</si>
  <si>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</si>
  <si>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</si>
  <si>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</si>
  <si>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</si>
  <si>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</si>
  <si>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</si>
  <si>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</si>
  <si>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</si>
  <si>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</si>
  <si>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</si>
  <si>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</si>
  <si>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</si>
  <si>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</si>
  <si>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</si>
  <si>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</si>
  <si>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</si>
  <si>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</si>
  <si>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</si>
  <si>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</si>
  <si>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</si>
  <si>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</si>
  <si>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</si>
  <si>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</si>
  <si>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</si>
  <si>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</si>
  <si>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</si>
  <si>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</si>
  <si>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</si>
  <si>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</si>
  <si>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</si>
  <si>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</si>
  <si>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</si>
  <si>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</si>
  <si>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</si>
  <si>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</si>
  <si>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</si>
  <si>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</si>
  <si>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</si>
  <si>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</si>
  <si>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</si>
  <si>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</si>
  <si>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</si>
  <si>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</si>
  <si>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</si>
  <si>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</si>
  <si>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</si>
  <si>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</si>
  <si>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</si>
  <si>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</si>
  <si>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</si>
  <si>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</si>
  <si>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</si>
  <si>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</si>
  <si>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</si>
  <si>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</si>
  <si>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</si>
  <si>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</si>
  <si>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</si>
  <si>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</si>
  <si>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</si>
  <si>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</si>
  <si>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</si>
  <si>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</si>
  <si>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</si>
  <si>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</si>
  <si>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</si>
  <si>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</si>
  <si>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</si>
  <si>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</si>
  <si>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</si>
  <si>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</si>
  <si>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</si>
  <si>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</si>
  <si>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</si>
  <si>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</si>
  <si>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</si>
  <si>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</si>
  <si>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</si>
  <si>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</si>
  <si>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</si>
  <si>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</si>
  <si>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</si>
  <si>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</si>
  <si>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</si>
  <si>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</si>
  <si>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</si>
  <si>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</si>
  <si>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</si>
  <si>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</si>
  <si>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</si>
  <si>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</si>
  <si>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</si>
  <si>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</si>
  <si>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</si>
  <si>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</si>
  <si>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</si>
  <si>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</si>
  <si>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</si>
  <si>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</si>
  <si>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</si>
  <si>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</si>
  <si>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</si>
  <si>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</si>
  <si>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</si>
  <si>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</si>
  <si>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</si>
  <si>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</si>
  <si>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</si>
  <si>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</si>
  <si>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</si>
  <si>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</si>
  <si>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</si>
  <si>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</si>
  <si>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</si>
  <si>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</si>
  <si>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</si>
  <si>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</si>
  <si>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</si>
  <si>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</si>
  <si>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</si>
  <si>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</si>
  <si>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</si>
  <si>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</si>
  <si>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</si>
  <si>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</si>
  <si>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</si>
  <si>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</si>
  <si>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</si>
  <si>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</si>
  <si>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</si>
  <si>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</si>
  <si>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</si>
  <si>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</si>
  <si>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</si>
  <si>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</si>
  <si>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</si>
  <si>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</si>
  <si>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</si>
  <si>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</si>
  <si>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</si>
  <si>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</si>
  <si>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</si>
  <si>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</si>
  <si>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</si>
  <si>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</si>
  <si>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</si>
  <si>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</si>
  <si>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</si>
  <si>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</si>
  <si>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</si>
  <si>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</si>
  <si>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</si>
  <si>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</si>
  <si>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</si>
  <si>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</si>
  <si>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</si>
  <si>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</si>
  <si>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</si>
  <si>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</si>
  <si>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</si>
  <si>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</si>
  <si>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</si>
  <si>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</si>
  <si>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</si>
  <si>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</si>
  <si>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</si>
  <si>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</si>
  <si>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</si>
  <si>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</si>
  <si>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</si>
  <si>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</si>
  <si>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</si>
  <si>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</si>
  <si>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</si>
  <si>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</si>
  <si>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</si>
  <si>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</si>
  <si>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</si>
  <si>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</si>
  <si>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</si>
  <si>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</si>
  <si>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</si>
  <si>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</si>
  <si>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</si>
  <si>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</si>
  <si>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</si>
  <si>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</si>
  <si>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</si>
  <si>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</si>
  <si>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</si>
  <si>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</si>
  <si>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</si>
  <si>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</si>
  <si>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</si>
  <si>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</si>
  <si>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</si>
  <si>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</si>
  <si>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</si>
  <si>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</si>
  <si>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</si>
  <si>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</si>
  <si>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</si>
  <si>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</si>
  <si>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</si>
  <si>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</si>
  <si>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</si>
  <si>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</si>
  <si>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</si>
  <si>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</si>
  <si>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</si>
  <si>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</si>
  <si>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</si>
  <si>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</si>
  <si>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</si>
  <si>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</si>
  <si>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</si>
  <si>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</si>
  <si>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</si>
  <si>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</si>
  <si>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</si>
  <si>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</si>
  <si>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</si>
  <si>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</si>
  <si>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</si>
  <si>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</si>
  <si>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</si>
  <si>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</si>
  <si>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</si>
  <si>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</si>
  <si>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</si>
  <si>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</si>
  <si>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</si>
  <si>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</si>
  <si>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</si>
  <si>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</si>
  <si>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</si>
  <si>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</si>
  <si>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</si>
  <si>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</si>
  <si>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</si>
  <si>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</si>
  <si>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</si>
  <si>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</si>
  <si>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</si>
  <si>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</si>
  <si>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</si>
  <si>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</si>
  <si>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</si>
  <si>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</si>
  <si>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</si>
  <si>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</si>
  <si>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</si>
  <si>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</si>
  <si>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</si>
  <si>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</si>
  <si>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</si>
  <si>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</si>
  <si>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</si>
  <si>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</si>
  <si>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</si>
  <si>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</si>
  <si>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</si>
  <si>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</si>
  <si>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</si>
  <si>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</si>
  <si>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</si>
  <si>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</si>
  <si>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</si>
  <si>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</si>
  <si>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</si>
  <si>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</si>
  <si>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</si>
  <si>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</si>
  <si>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</si>
  <si>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</si>
  <si>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</si>
  <si>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</si>
  <si>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</si>
  <si>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</si>
  <si>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</si>
  <si>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</si>
  <si>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</si>
  <si>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</si>
  <si>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</si>
  <si>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</si>
  <si>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</si>
  <si>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</si>
  <si>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</si>
  <si>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</si>
  <si>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</si>
  <si>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</si>
  <si>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</si>
  <si>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</si>
  <si>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</si>
  <si>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</si>
  <si>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</si>
  <si>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</si>
  <si>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</si>
  <si>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</si>
  <si>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</si>
  <si>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</si>
  <si>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</si>
  <si>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</si>
  <si>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</si>
  <si>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</si>
  <si>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</si>
  <si>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</si>
  <si>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</si>
  <si>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</si>
  <si>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</si>
  <si>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</si>
  <si>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</si>
  <si>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</si>
  <si>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</si>
  <si>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</si>
  <si>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</si>
  <si>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</si>
  <si>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</si>
  <si>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</si>
  <si>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</si>
  <si>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</si>
  <si>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</si>
  <si>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</si>
  <si>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</si>
  <si>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</si>
  <si>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</si>
  <si>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</si>
  <si>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</si>
  <si>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</si>
  <si>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</si>
  <si>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</si>
  <si>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</si>
  <si>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</si>
  <si>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</si>
  <si>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</si>
  <si>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</si>
  <si>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</si>
  <si>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</si>
  <si>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</si>
  <si>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</si>
  <si>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</si>
  <si>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</si>
  <si>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</si>
  <si>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</si>
  <si>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</si>
  <si>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</si>
  <si>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</si>
  <si>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</si>
  <si>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</si>
  <si>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</si>
  <si>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</si>
  <si>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</si>
  <si>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</si>
  <si>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</si>
  <si>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</si>
  <si>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</si>
  <si>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</si>
  <si>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</si>
  <si>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</si>
  <si>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</si>
  <si>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</si>
  <si>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</si>
  <si>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</si>
  <si>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</si>
  <si>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</si>
  <si>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</si>
  <si>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</si>
  <si>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</si>
  <si>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</si>
  <si>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</si>
  <si>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</si>
  <si>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</si>
  <si>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</si>
  <si>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</si>
  <si>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</si>
  <si>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</si>
  <si>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</si>
  <si>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</si>
  <si>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</si>
  <si>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</si>
  <si>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</si>
  <si>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</si>
  <si>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</si>
  <si>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</si>
  <si>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</si>
  <si>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</si>
  <si>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</si>
  <si>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</si>
  <si>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</si>
  <si>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</si>
  <si>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</si>
  <si>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</si>
  <si>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</si>
  <si>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</si>
  <si>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</si>
  <si>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</si>
  <si>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</si>
  <si>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</si>
  <si>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</si>
  <si>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</si>
  <si>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</si>
  <si>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</si>
  <si>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</si>
  <si>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</si>
  <si>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</si>
  <si>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</si>
  <si>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</si>
  <si>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</si>
  <si>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</si>
  <si>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</si>
  <si>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</si>
  <si>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</si>
  <si>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</si>
  <si>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</si>
  <si>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</si>
  <si>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</si>
  <si>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</si>
  <si>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</si>
  <si>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</si>
  <si>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</si>
  <si>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</si>
  <si>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</si>
  <si>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</si>
  <si>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</si>
  <si>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</si>
  <si>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</si>
  <si>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</si>
  <si>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</si>
  <si>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</si>
  <si>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</si>
  <si>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</si>
  <si>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</si>
  <si>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</si>
  <si>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</si>
  <si>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</si>
  <si>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</si>
  <si>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</si>
  <si>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</si>
  <si>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</si>
  <si>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</si>
  <si>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</si>
  <si>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</si>
  <si>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</si>
  <si>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</si>
  <si>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</si>
  <si>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</si>
  <si>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</si>
  <si>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</si>
  <si>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</si>
  <si>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</si>
  <si>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</si>
  <si>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</si>
  <si>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</si>
  <si>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</si>
  <si>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</si>
  <si>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</si>
  <si>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</si>
  <si>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</si>
  <si>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</si>
  <si>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</si>
  <si>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</si>
  <si>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</si>
  <si>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</si>
  <si>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</si>
  <si>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</si>
  <si>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</si>
  <si>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</si>
  <si>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</si>
  <si>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</si>
  <si>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</si>
  <si>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</si>
  <si>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</si>
  <si>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</si>
  <si>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</si>
  <si>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</si>
  <si>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</si>
  <si>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</si>
  <si>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</si>
  <si>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</si>
  <si>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</si>
  <si>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</si>
  <si>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</si>
  <si>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</si>
  <si>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</si>
  <si>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</si>
  <si>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</si>
  <si>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</si>
  <si>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</si>
  <si>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</si>
  <si>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</si>
  <si>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</si>
  <si>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</si>
  <si>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</si>
  <si>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</si>
  <si>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</si>
  <si>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</si>
  <si>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</si>
  <si>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</si>
  <si>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</si>
  <si>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</si>
  <si>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</si>
  <si>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</si>
  <si>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</si>
  <si>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</si>
  <si>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</si>
  <si>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</si>
  <si>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</si>
  <si>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</si>
  <si>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</si>
  <si>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</si>
  <si>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</si>
  <si>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</si>
  <si>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</si>
  <si>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</si>
  <si>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</si>
  <si>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</si>
  <si>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</si>
  <si>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</si>
  <si>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</si>
  <si>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</si>
  <si>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</si>
  <si>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</si>
  <si>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</si>
  <si>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</si>
  <si>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</si>
  <si>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</si>
  <si>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</si>
  <si>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</si>
  <si>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</si>
  <si>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</si>
  <si>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</si>
  <si>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</si>
  <si>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</si>
  <si>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</si>
  <si>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</si>
  <si>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</si>
  <si>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</si>
  <si>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</si>
  <si>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</si>
  <si>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</si>
  <si>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</si>
  <si>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</si>
  <si>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</si>
  <si>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</si>
  <si>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</si>
  <si>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</si>
  <si>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</si>
  <si>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</si>
  <si>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</si>
  <si>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</si>
  <si>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</si>
  <si>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</si>
  <si>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</si>
  <si>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</si>
  <si>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</si>
  <si>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</si>
  <si>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</si>
  <si>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</si>
  <si>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</si>
  <si>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</si>
  <si>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</si>
  <si>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</si>
  <si>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</si>
  <si>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</si>
  <si>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</si>
  <si>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</si>
  <si>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</si>
  <si>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</si>
  <si>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</si>
  <si>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</si>
  <si>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</si>
  <si>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</si>
  <si>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</si>
  <si>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</si>
  <si>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</si>
  <si>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</si>
  <si>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</si>
  <si>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</si>
  <si>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</si>
  <si>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</si>
  <si>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</si>
  <si>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</si>
  <si>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</si>
  <si>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</si>
  <si>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</si>
  <si>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</si>
  <si>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</si>
  <si>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</si>
  <si>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</si>
  <si>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</si>
  <si>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</si>
  <si>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</si>
  <si>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</si>
  <si>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</si>
  <si>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</si>
  <si>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</si>
  <si>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</si>
  <si>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</si>
  <si>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</si>
  <si>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</si>
  <si>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</si>
  <si>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</si>
  <si>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</si>
  <si>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</si>
  <si>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</si>
  <si>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</si>
  <si>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</si>
  <si>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</si>
  <si>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</si>
  <si>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</si>
  <si>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</si>
  <si>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</si>
  <si>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</si>
  <si>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</si>
  <si>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</si>
  <si>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</si>
  <si>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</si>
  <si>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</si>
  <si>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</si>
  <si>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</si>
  <si>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</si>
  <si>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</si>
  <si>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</si>
  <si>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</si>
  <si>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</si>
  <si>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</si>
  <si>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</si>
  <si>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</si>
  <si>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</si>
  <si>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</si>
  <si>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</si>
  <si>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</si>
  <si>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</si>
  <si>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</si>
  <si>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</si>
  <si>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</si>
  <si>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</si>
  <si>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</si>
  <si>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</si>
  <si>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</si>
  <si>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</si>
  <si>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</si>
  <si>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</si>
  <si>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</si>
  <si>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</si>
  <si>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</si>
  <si>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</si>
  <si>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</si>
  <si>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</si>
  <si>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</si>
  <si>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</si>
  <si>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</si>
  <si>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</si>
  <si>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</si>
  <si>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</si>
  <si>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</si>
  <si>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</si>
  <si>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</si>
  <si>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</si>
  <si>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</si>
  <si>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</si>
  <si>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</si>
  <si>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</si>
  <si>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</si>
  <si>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</si>
  <si>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</si>
  <si>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</si>
  <si>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</si>
  <si>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</si>
  <si>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</si>
  <si>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</si>
  <si>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</si>
  <si>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</si>
  <si>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</si>
  <si>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</si>
  <si>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</si>
  <si>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</si>
  <si>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</si>
  <si>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</si>
  <si>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</si>
  <si>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</si>
  <si>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</si>
  <si>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</si>
  <si>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</si>
  <si>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</si>
  <si>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</si>
  <si>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</si>
  <si>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</si>
  <si>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</si>
  <si>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</si>
  <si>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</si>
  <si>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</si>
  <si>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</si>
  <si>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</si>
  <si>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</si>
  <si>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</si>
  <si>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</si>
  <si>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</si>
  <si>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</si>
  <si>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</si>
  <si>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</si>
  <si>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</si>
  <si>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</si>
  <si>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</si>
  <si>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</si>
  <si>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</si>
  <si>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</si>
  <si>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</si>
  <si>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</si>
  <si>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</si>
  <si>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</si>
  <si>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</si>
  <si>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</si>
  <si>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</si>
  <si>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</si>
  <si>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</si>
  <si>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</si>
  <si>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</si>
  <si>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</si>
  <si>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</si>
  <si>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</si>
  <si>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</si>
  <si>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</si>
  <si>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</si>
  <si>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</si>
  <si>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</si>
  <si>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</si>
  <si>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</si>
  <si>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</si>
  <si>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</si>
  <si>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</si>
  <si>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</si>
  <si>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</si>
  <si>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</si>
  <si>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</si>
  <si>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</si>
  <si>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</si>
  <si>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</si>
  <si>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</si>
  <si>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</si>
  <si>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</si>
  <si>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</si>
  <si>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</si>
  <si>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</si>
  <si>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</si>
  <si>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</si>
  <si>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</si>
  <si>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</si>
  <si>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</si>
  <si>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</si>
  <si>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</si>
  <si>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</si>
  <si>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</si>
  <si>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</si>
  <si>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</si>
  <si>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</si>
  <si>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</si>
  <si>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</si>
  <si>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</si>
  <si>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</si>
  <si>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</si>
  <si>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</si>
  <si>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</si>
  <si>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</si>
  <si>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</si>
  <si>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</si>
  <si>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</si>
  <si>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</si>
  <si>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</si>
  <si>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</si>
  <si>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</si>
  <si>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</si>
  <si>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</si>
  <si>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</si>
  <si>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</si>
  <si>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</si>
  <si>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</si>
  <si>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</si>
  <si>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</si>
  <si>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</si>
  <si>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</si>
  <si>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</si>
  <si>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</si>
  <si>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</si>
  <si>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</si>
  <si>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</si>
  <si>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</si>
  <si>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</si>
  <si>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</si>
  <si>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</si>
  <si>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</si>
  <si>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</si>
  <si>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</si>
  <si>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</si>
  <si>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</si>
  <si>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</si>
  <si>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</si>
  <si>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</si>
  <si>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</si>
  <si>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</si>
  <si>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</si>
  <si>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</si>
  <si>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</si>
  <si>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</si>
  <si>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</si>
  <si>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</si>
  <si>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</si>
  <si>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</si>
  <si>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</si>
  <si>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</si>
  <si>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</si>
  <si>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</si>
  <si>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</si>
  <si>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</si>
  <si>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</si>
  <si>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</si>
  <si>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</si>
  <si>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</si>
  <si>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</si>
  <si>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</si>
  <si>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</si>
  <si>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</si>
  <si>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</si>
  <si>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</si>
  <si>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</si>
  <si>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</si>
  <si>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</si>
  <si>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</si>
  <si>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</si>
  <si>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</si>
  <si>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</si>
  <si>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</si>
  <si>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</si>
  <si>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</si>
  <si>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</si>
  <si>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</si>
  <si>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</si>
  <si>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</si>
  <si>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</si>
  <si>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</si>
  <si>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</si>
  <si>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</si>
  <si>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</si>
  <si>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</si>
  <si>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</si>
  <si>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</si>
  <si>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</si>
  <si>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</si>
  <si>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</si>
  <si>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</si>
  <si>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</si>
  <si>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</si>
  <si>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</si>
  <si>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</si>
  <si>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</si>
  <si>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</si>
  <si>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</si>
  <si>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</si>
  <si>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</si>
  <si>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</si>
  <si>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</si>
  <si>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</si>
  <si>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</si>
  <si>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</si>
  <si>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</si>
  <si>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</si>
  <si>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</si>
  <si>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</si>
  <si>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</si>
  <si>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</si>
  <si>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</si>
  <si>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</si>
  <si>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</si>
  <si>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</si>
  <si>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</si>
  <si>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</si>
  <si>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</si>
  <si>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</si>
  <si>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</si>
  <si>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</si>
  <si>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</si>
  <si>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</si>
  <si>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</si>
  <si>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</si>
  <si>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</si>
  <si>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</si>
  <si>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</si>
  <si>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</si>
  <si>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</si>
  <si>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</si>
  <si>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</si>
  <si>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</si>
  <si>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</si>
  <si>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</si>
  <si>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</si>
  <si>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</si>
  <si>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</si>
  <si>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</si>
  <si>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</si>
  <si>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</si>
  <si>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</si>
  <si>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</si>
  <si>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</si>
  <si>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</si>
  <si>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</si>
  <si>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</si>
  <si>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</si>
  <si>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</si>
  <si>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</si>
  <si>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</si>
  <si>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</si>
  <si>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</si>
  <si>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</si>
  <si>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</si>
  <si>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</si>
  <si>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</si>
  <si>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</si>
  <si>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</si>
  <si>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</si>
  <si>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</si>
  <si>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</si>
  <si>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</si>
  <si>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</si>
  <si>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</si>
  <si>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</si>
  <si>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</si>
  <si>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</si>
  <si>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</si>
  <si>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</si>
  <si>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</si>
  <si>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</si>
  <si>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</si>
  <si>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</si>
  <si>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</si>
  <si>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</si>
  <si>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</si>
  <si>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</si>
  <si>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</si>
  <si>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</si>
  <si>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</si>
  <si>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</si>
  <si>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</si>
  <si>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</si>
  <si>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</si>
  <si>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</si>
  <si>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</si>
  <si>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</si>
  <si>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</si>
  <si>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</si>
  <si>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</si>
  <si>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</si>
  <si>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</si>
  <si>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</si>
  <si>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</si>
  <si>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</si>
  <si>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</si>
  <si>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</si>
  <si>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</si>
  <si>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</si>
  <si>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</si>
  <si>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</si>
  <si>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</si>
  <si>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</si>
  <si>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</si>
  <si>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</si>
  <si>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</si>
  <si>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</si>
  <si>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</si>
  <si>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</si>
  <si>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</si>
  <si>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</si>
  <si>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</si>
  <si>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</si>
  <si>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</si>
  <si>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</si>
  <si>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</si>
  <si>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</si>
  <si>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</si>
  <si>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</si>
  <si>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</si>
  <si>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</si>
  <si>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</si>
  <si>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</si>
  <si>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</si>
  <si>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</si>
  <si>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</si>
  <si>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</si>
  <si>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</si>
  <si>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</si>
  <si>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</si>
  <si>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</si>
  <si>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</si>
  <si>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</si>
  <si>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</si>
  <si>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</si>
  <si>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</si>
  <si>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</si>
  <si>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</si>
  <si>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</si>
  <si>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</si>
  <si>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</si>
  <si>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</si>
  <si>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</si>
  <si>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</si>
  <si>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</si>
  <si>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</si>
  <si>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</si>
  <si>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</si>
  <si>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</si>
  <si>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</si>
  <si>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</si>
  <si>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</si>
  <si>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</si>
  <si>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</si>
  <si>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</si>
  <si>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</si>
  <si>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</si>
  <si>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</si>
  <si>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</si>
  <si>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</si>
  <si>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</si>
  <si>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</si>
  <si>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</si>
  <si>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</si>
  <si>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</si>
  <si>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</si>
  <si>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</si>
  <si>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</si>
  <si>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</si>
  <si>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</si>
  <si>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</si>
  <si>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</si>
  <si>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</si>
  <si>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</si>
  <si>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</si>
  <si>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</si>
  <si>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</si>
  <si>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</si>
  <si>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</si>
  <si>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</si>
  <si>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</si>
  <si>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</si>
  <si>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</si>
  <si>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</si>
  <si>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</si>
  <si>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</si>
  <si>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</si>
  <si>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</si>
  <si>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</si>
  <si>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</si>
  <si>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</si>
  <si>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</si>
  <si>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</si>
  <si>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</si>
  <si>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</si>
  <si>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</si>
  <si>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</si>
  <si>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</si>
  <si>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</si>
  <si>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</si>
  <si>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</si>
  <si>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</si>
  <si>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</si>
  <si>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</si>
  <si>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</si>
  <si>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</si>
  <si>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</si>
  <si>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</si>
  <si>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</si>
  <si>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</si>
  <si>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</si>
  <si>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</si>
  <si>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</si>
  <si>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</si>
  <si>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</si>
  <si>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</si>
  <si>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</si>
  <si>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</si>
  <si>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</si>
  <si>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</si>
  <si>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</si>
  <si>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</si>
  <si>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</si>
  <si>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</si>
  <si>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</si>
  <si>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</si>
  <si>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</si>
  <si>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</si>
  <si>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</si>
  <si>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</si>
  <si>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</si>
  <si>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</si>
  <si>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</si>
  <si>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</si>
  <si>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</si>
  <si>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</si>
  <si>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</si>
  <si>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</si>
  <si>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</si>
  <si>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</si>
  <si>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</si>
  <si>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</si>
  <si>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</si>
  <si>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</si>
  <si>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</si>
  <si>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</si>
  <si>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</si>
  <si>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</si>
  <si>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</si>
  <si>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</si>
  <si>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</si>
  <si>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</si>
  <si>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</si>
  <si>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</si>
  <si>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</si>
  <si>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</si>
  <si>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</si>
  <si>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</si>
  <si>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</si>
  <si>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</si>
  <si>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</si>
  <si>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</si>
  <si>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</si>
  <si>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</si>
  <si>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</si>
  <si>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</si>
  <si>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</si>
  <si>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</si>
  <si>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</si>
  <si>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</si>
  <si>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</si>
  <si>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</si>
  <si>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</si>
  <si>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</si>
  <si>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</si>
  <si>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</si>
  <si>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</si>
  <si>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</si>
  <si>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</si>
  <si>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</si>
  <si>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</si>
  <si>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</si>
  <si>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</si>
  <si>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</si>
  <si>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</si>
  <si>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</si>
  <si>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</si>
  <si>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</si>
  <si>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</si>
  <si>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</si>
  <si>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</si>
  <si>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</si>
  <si>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</si>
  <si>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</si>
  <si>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</si>
  <si>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</si>
  <si>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</si>
  <si>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</si>
  <si>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</si>
  <si>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</si>
  <si>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</si>
  <si>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</si>
  <si>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</si>
  <si>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</si>
  <si>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</si>
  <si>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</si>
  <si>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</si>
  <si>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</si>
  <si>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</si>
  <si>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</si>
  <si>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</si>
  <si>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</si>
  <si>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</si>
  <si>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</si>
  <si>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</si>
  <si>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</si>
  <si>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</si>
  <si>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</si>
  <si>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</si>
  <si>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</si>
  <si>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</si>
  <si>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</si>
  <si>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</si>
  <si>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</si>
  <si>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</si>
  <si>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</si>
  <si>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</si>
  <si>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</si>
  <si>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</si>
  <si>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</si>
  <si>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</si>
  <si>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</si>
  <si>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</si>
  <si>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</si>
  <si>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</si>
  <si>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</si>
  <si>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</si>
  <si>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</si>
  <si>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</si>
  <si>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</si>
  <si>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</si>
  <si>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</si>
  <si>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</si>
  <si>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</si>
  <si>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</si>
  <si>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</si>
  <si>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</si>
  <si>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</si>
  <si>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</si>
  <si>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</si>
  <si>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</si>
  <si>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</si>
  <si>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</si>
  <si>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</si>
  <si>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</si>
  <si>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</si>
  <si>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</si>
  <si>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</si>
  <si>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</si>
  <si>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</si>
  <si>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</si>
  <si>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</si>
  <si>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</si>
  <si>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</si>
  <si>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</si>
  <si>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</si>
  <si>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</si>
  <si>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</si>
  <si>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</si>
  <si>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</si>
  <si>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</si>
  <si>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</si>
  <si>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</si>
  <si>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</si>
  <si>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</si>
  <si>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</si>
  <si>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</si>
  <si>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</si>
  <si>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</si>
  <si>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</si>
  <si>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</si>
  <si>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</si>
  <si>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</si>
  <si>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</si>
  <si>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</si>
  <si>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</si>
  <si>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</si>
  <si>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</si>
  <si>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</si>
  <si>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</si>
  <si>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</si>
  <si>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</si>
  <si>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</si>
  <si>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</si>
  <si>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</si>
  <si>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</si>
  <si>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</si>
  <si>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</si>
  <si>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</si>
  <si>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</si>
  <si>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</si>
  <si>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</si>
  <si>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</si>
  <si>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</si>
  <si>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</si>
  <si>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</si>
  <si>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</si>
  <si>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</si>
  <si>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</si>
  <si>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</si>
  <si>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</si>
  <si>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</si>
  <si>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</si>
  <si>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</si>
  <si>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</si>
  <si>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</si>
  <si>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</si>
  <si>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</si>
  <si>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</si>
  <si>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</si>
  <si>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</si>
  <si>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</si>
  <si>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</si>
  <si>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</si>
  <si>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</si>
  <si>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</si>
  <si>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</si>
  <si>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</si>
  <si>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</si>
  <si>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</si>
  <si>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</si>
  <si>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</si>
  <si>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</si>
  <si>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</si>
  <si>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</si>
  <si>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</si>
  <si>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</si>
  <si>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</si>
  <si>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</si>
  <si>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</si>
  <si>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</si>
  <si>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</si>
  <si>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</si>
  <si>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</si>
  <si>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</si>
  <si>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</si>
  <si>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</si>
  <si>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</si>
  <si>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</si>
  <si>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</si>
  <si>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</si>
  <si>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</si>
  <si>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</si>
  <si>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</si>
  <si>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</si>
  <si>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</si>
  <si>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</si>
  <si>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</si>
  <si>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</si>
  <si>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</si>
  <si>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</si>
  <si>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</si>
  <si>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</si>
  <si>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</si>
  <si>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</si>
  <si>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</si>
  <si>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</si>
  <si>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</si>
  <si>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</si>
  <si>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</si>
  <si>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</si>
  <si>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</si>
  <si>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</si>
  <si>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</si>
  <si>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</si>
  <si>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</si>
  <si>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</si>
  <si>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</si>
  <si>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</si>
  <si>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</si>
  <si>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</si>
  <si>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</si>
  <si>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</si>
  <si>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</si>
  <si>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</si>
  <si>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</si>
  <si>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</si>
  <si>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</si>
  <si>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</si>
  <si>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</si>
  <si>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</si>
  <si>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</si>
  <si>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</si>
  <si>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</si>
  <si>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</si>
  <si>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</si>
  <si>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</si>
  <si>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</si>
  <si>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</si>
  <si>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</si>
  <si>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</si>
  <si>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</si>
  <si>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</si>
  <si>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</si>
  <si>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</si>
  <si>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</si>
  <si>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</si>
  <si>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</si>
  <si>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</si>
  <si>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</si>
  <si>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</si>
  <si>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</si>
  <si>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</si>
  <si>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</si>
  <si>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</si>
  <si>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</si>
  <si>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</si>
  <si>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</si>
  <si>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</si>
  <si>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</si>
  <si>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</si>
  <si>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</si>
  <si>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</si>
  <si>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</si>
  <si>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</si>
  <si>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</si>
  <si>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</si>
  <si>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</si>
  <si>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</si>
  <si>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</si>
  <si>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</si>
  <si>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</si>
  <si>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</si>
  <si>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</si>
  <si>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</si>
  <si>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</si>
  <si>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</si>
  <si>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</si>
  <si>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</si>
  <si>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</si>
  <si>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</si>
  <si>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</si>
  <si>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</si>
  <si>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</si>
  <si>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</si>
  <si>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</si>
  <si>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</si>
  <si>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</si>
  <si>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</si>
  <si>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</si>
  <si>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</si>
  <si>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</si>
  <si>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</si>
  <si>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</si>
  <si>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</si>
  <si>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</si>
  <si>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</si>
  <si>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</si>
  <si>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</si>
  <si>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</si>
  <si>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</si>
  <si>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</si>
  <si>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</si>
  <si>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</si>
  <si>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</si>
  <si>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</si>
  <si>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</si>
  <si>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</si>
  <si>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</si>
  <si>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</si>
  <si>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</si>
  <si>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</si>
  <si>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</si>
  <si>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</si>
  <si>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</si>
  <si>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</si>
  <si>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</si>
  <si>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</si>
  <si>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</si>
  <si>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</si>
  <si>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</si>
  <si>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</si>
  <si>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</si>
  <si>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</si>
  <si>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</si>
  <si>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</si>
  <si>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</si>
  <si>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</si>
  <si>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</si>
  <si>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</si>
  <si>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</si>
  <si>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</si>
  <si>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</si>
  <si>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</si>
  <si>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</si>
  <si>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</si>
  <si>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</si>
  <si>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</si>
  <si>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</si>
  <si>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</si>
  <si>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</si>
  <si>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</si>
  <si>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</si>
  <si>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</si>
  <si>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</si>
  <si>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</si>
  <si>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</si>
  <si>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</si>
  <si>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</si>
  <si>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</si>
  <si>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</si>
  <si>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</si>
  <si>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</si>
  <si>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</si>
  <si>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</si>
  <si>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</si>
  <si>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</si>
  <si>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</si>
  <si>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</si>
  <si>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</si>
  <si>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</si>
  <si>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</si>
  <si>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</si>
  <si>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</si>
  <si>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</si>
  <si>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</si>
  <si>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</si>
  <si>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</si>
  <si>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</si>
  <si>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</si>
  <si>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</si>
  <si>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</si>
  <si>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</si>
  <si>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</si>
  <si>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</si>
  <si>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</si>
  <si>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</si>
  <si>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</si>
  <si>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</si>
  <si>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</si>
  <si>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</si>
  <si>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</si>
  <si>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</si>
  <si>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</si>
  <si>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</si>
  <si>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</si>
  <si>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</si>
  <si>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</si>
  <si>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</si>
  <si>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</si>
  <si>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</si>
  <si>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</si>
  <si>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</si>
  <si>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</si>
  <si>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</si>
  <si>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</si>
  <si>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</si>
  <si>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</si>
  <si>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</si>
  <si>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</si>
  <si>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</si>
  <si>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</si>
  <si>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</si>
  <si>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</si>
  <si>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</si>
  <si>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</si>
  <si>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</si>
  <si>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</si>
  <si>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</si>
  <si>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</si>
  <si>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</si>
  <si>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</si>
  <si>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</si>
  <si>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</si>
  <si>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</si>
  <si>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</si>
  <si>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</si>
  <si>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</si>
  <si>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</si>
  <si>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</si>
  <si>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</si>
  <si>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</si>
  <si>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</si>
  <si>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</si>
  <si>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</si>
  <si>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</si>
  <si>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</si>
  <si>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</si>
  <si>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</si>
  <si>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</si>
  <si>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</si>
  <si>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</si>
  <si>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</si>
  <si>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</si>
  <si>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</si>
  <si>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</si>
  <si>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</si>
  <si>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</si>
  <si>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</si>
  <si>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</si>
  <si>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</si>
  <si>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</si>
  <si>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</si>
  <si>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</si>
  <si>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</si>
  <si>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</si>
  <si>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</si>
  <si>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</si>
  <si>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</si>
  <si>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</si>
  <si>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</si>
  <si>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</si>
  <si>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</si>
  <si>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</si>
  <si>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</si>
  <si>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</si>
  <si>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</si>
  <si>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</si>
  <si>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</si>
  <si>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</si>
  <si>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</si>
  <si>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</si>
  <si>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</si>
  <si>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</si>
  <si>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</si>
  <si>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</si>
  <si>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</si>
  <si>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</si>
  <si>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</si>
  <si>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</si>
  <si>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</si>
  <si>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</si>
  <si>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</si>
  <si>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</si>
  <si>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</si>
  <si>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</si>
  <si>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</si>
  <si>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</si>
  <si>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</si>
  <si>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</si>
  <si>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</si>
  <si>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</si>
  <si>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</si>
  <si>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</si>
  <si>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</si>
  <si>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</si>
  <si>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</si>
  <si>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</si>
  <si>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</si>
  <si>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</si>
  <si>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</si>
  <si>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</si>
  <si>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</si>
  <si>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</si>
  <si>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</si>
  <si>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</si>
  <si>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</si>
  <si>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</si>
  <si>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</si>
  <si>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</si>
  <si>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</si>
  <si>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</si>
  <si>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</si>
  <si>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</si>
  <si>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</si>
  <si>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</si>
  <si>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</si>
  <si>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</si>
  <si>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</si>
  <si>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</si>
  <si>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</si>
  <si>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</si>
  <si>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</si>
  <si>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</si>
  <si>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</si>
  <si>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</si>
  <si>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</si>
  <si>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</si>
  <si>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</si>
  <si>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</si>
  <si>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</si>
  <si>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</si>
  <si>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</si>
  <si>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</si>
  <si>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</si>
  <si>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</si>
  <si>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</si>
  <si>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</si>
  <si>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</si>
  <si>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</si>
  <si>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</si>
  <si>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</si>
  <si>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</si>
  <si>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</si>
  <si>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</si>
  <si>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</si>
  <si>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</si>
  <si>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</si>
  <si>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</si>
  <si>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</si>
  <si>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</si>
  <si>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</si>
  <si>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</si>
  <si>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</si>
  <si>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</si>
  <si>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</si>
  <si>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</si>
  <si>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</si>
  <si>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</si>
  <si>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</si>
  <si>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</si>
  <si>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</si>
  <si>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</si>
  <si>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</si>
  <si>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</si>
  <si>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</si>
  <si>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</si>
  <si>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</si>
  <si>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</si>
  <si>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</si>
  <si>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</si>
  <si>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</si>
  <si>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</si>
  <si>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</si>
  <si>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</si>
  <si>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</si>
  <si>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</si>
  <si>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</si>
  <si>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</si>
  <si>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</si>
  <si>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</si>
  <si>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</si>
  <si>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</si>
  <si>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</si>
  <si>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</si>
  <si>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</si>
  <si>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</si>
  <si>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</si>
  <si>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</si>
  <si>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</si>
  <si>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</si>
  <si>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</si>
  <si>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</si>
  <si>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</si>
  <si>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</si>
  <si>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</si>
  <si>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</si>
  <si>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</si>
  <si>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</si>
  <si>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</si>
  <si>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</si>
  <si>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</si>
  <si>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</si>
  <si>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</si>
  <si>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</si>
  <si>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</si>
  <si>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</si>
  <si>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</si>
  <si>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</si>
  <si>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</si>
  <si>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</si>
  <si>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</si>
  <si>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</si>
  <si>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</si>
  <si>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</si>
  <si>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</si>
  <si>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</si>
  <si>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</si>
  <si>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</si>
  <si>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</si>
  <si>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</si>
  <si>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</si>
  <si>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</si>
  <si>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</si>
  <si>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</si>
  <si>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</si>
  <si>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</si>
  <si>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</si>
  <si>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</si>
  <si>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</si>
  <si>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</si>
  <si>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</si>
  <si>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</si>
  <si>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</si>
  <si>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</si>
  <si>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</si>
  <si>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</si>
  <si>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</si>
  <si>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</si>
  <si>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</si>
  <si>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</si>
  <si>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</si>
  <si>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</si>
  <si>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</si>
  <si>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</si>
  <si>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</si>
  <si>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</si>
  <si>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</si>
  <si>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</si>
  <si>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</si>
  <si>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</si>
  <si>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</si>
  <si>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</si>
  <si>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</si>
  <si>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</si>
  <si>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</si>
  <si>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</si>
  <si>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</si>
  <si>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</si>
  <si>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</si>
  <si>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</si>
  <si>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</si>
  <si>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</si>
  <si>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</si>
  <si>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</si>
  <si>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</si>
  <si>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</si>
  <si>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</si>
  <si>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</si>
  <si>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</si>
  <si>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</si>
  <si>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</si>
  <si>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</si>
  <si>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</si>
  <si>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</si>
  <si>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</si>
  <si>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</si>
  <si>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</si>
  <si>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</si>
  <si>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</si>
  <si>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</si>
  <si>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</si>
  <si>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</si>
  <si>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</si>
  <si>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</si>
  <si>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</si>
  <si>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</si>
  <si>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</si>
  <si>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</si>
  <si>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</si>
  <si>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</si>
  <si>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</si>
  <si>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</si>
  <si>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</si>
  <si>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</si>
  <si>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</si>
  <si>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</si>
  <si>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</si>
  <si>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</si>
  <si>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</si>
  <si>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</si>
  <si>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</si>
  <si>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</si>
  <si>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</si>
  <si>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</si>
  <si>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</si>
  <si>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</si>
  <si>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</si>
  <si>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</si>
  <si>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</si>
  <si>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</si>
  <si>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</si>
  <si>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</si>
  <si>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</si>
  <si>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</si>
  <si>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</si>
  <si>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</si>
  <si>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</si>
  <si>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</si>
  <si>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</si>
  <si>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</si>
  <si>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</si>
  <si>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</si>
  <si>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</si>
  <si>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</si>
  <si>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</si>
  <si>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</si>
  <si>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</si>
  <si>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</si>
  <si>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</si>
  <si>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</si>
  <si>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</si>
  <si>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</si>
  <si>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</si>
  <si>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</si>
  <si>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</si>
  <si>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</si>
  <si>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</si>
  <si>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</si>
  <si>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</si>
  <si>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</si>
  <si>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</si>
  <si>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</si>
  <si>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</si>
  <si>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</si>
  <si>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</si>
  <si>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</si>
  <si>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</si>
  <si>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</si>
  <si>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</si>
  <si>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</si>
  <si>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</si>
  <si>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</si>
  <si>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</si>
  <si>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</si>
  <si>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</si>
  <si>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</si>
  <si>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</si>
  <si>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</si>
  <si>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</si>
  <si>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</si>
  <si>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</si>
  <si>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</si>
  <si>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</si>
  <si>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</si>
  <si>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</si>
  <si>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</si>
  <si>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</si>
  <si>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</si>
  <si>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</si>
  <si>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</si>
  <si>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</si>
  <si>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</si>
  <si>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</si>
  <si>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</si>
  <si>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</si>
  <si>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</si>
  <si>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</si>
  <si>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</si>
  <si>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</si>
  <si>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</si>
  <si>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</si>
  <si>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</si>
  <si>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</si>
  <si>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</si>
  <si>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</si>
  <si>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</si>
  <si>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</si>
  <si>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</si>
  <si>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</si>
  <si>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</si>
  <si>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</si>
  <si>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</si>
  <si>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</si>
  <si>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</si>
  <si>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</si>
  <si>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</si>
  <si>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</si>
  <si>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</si>
  <si>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</si>
  <si>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</si>
  <si>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</si>
  <si>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</si>
  <si>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</si>
  <si>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</si>
  <si>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</si>
  <si>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</si>
  <si>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</si>
  <si>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</si>
  <si>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</si>
  <si>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</si>
  <si>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</si>
  <si>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</si>
  <si>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</si>
  <si>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</si>
  <si>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</si>
  <si>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</si>
  <si>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</si>
  <si>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</si>
  <si>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</si>
  <si>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</si>
  <si>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</si>
  <si>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</si>
  <si>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</si>
  <si>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</si>
  <si>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</si>
  <si>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</si>
  <si>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</si>
  <si>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</si>
  <si>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</si>
  <si>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</si>
  <si>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</si>
  <si>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</si>
  <si>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</si>
  <si>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</si>
  <si>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</si>
  <si>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</si>
  <si>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</si>
  <si>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</si>
  <si>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</si>
  <si>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</si>
  <si>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</si>
  <si>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</si>
  <si>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</si>
  <si>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</si>
  <si>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</si>
  <si>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</si>
  <si>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</si>
  <si>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</si>
  <si>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</si>
  <si>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</si>
  <si>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</si>
  <si>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</si>
  <si>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</si>
  <si>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</si>
  <si>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</si>
  <si>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</si>
  <si>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</si>
  <si>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</si>
  <si>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</si>
  <si>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</si>
  <si>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</si>
  <si>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</si>
  <si>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</si>
  <si>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</si>
  <si>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</si>
  <si>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</si>
  <si>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</si>
  <si>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</si>
  <si>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</si>
  <si>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</si>
  <si>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</si>
  <si>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</si>
  <si>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</si>
  <si>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</si>
  <si>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</si>
  <si>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</si>
  <si>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</si>
  <si>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</si>
  <si>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</si>
  <si>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</si>
  <si>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</si>
  <si>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</si>
  <si>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</si>
  <si>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</si>
  <si>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</si>
  <si>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</si>
  <si>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</si>
  <si>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</si>
  <si>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</si>
  <si>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</si>
  <si>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</si>
  <si>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</si>
  <si>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</si>
  <si>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</si>
  <si>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</si>
  <si>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</si>
  <si>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</si>
  <si>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</si>
  <si>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</si>
  <si>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</si>
  <si>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</si>
  <si>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</si>
  <si>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</si>
  <si>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</si>
  <si>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</si>
  <si>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</si>
  <si>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</si>
  <si>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</si>
  <si>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</si>
  <si>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</si>
  <si>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</si>
  <si>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</si>
  <si>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</si>
  <si>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</si>
  <si>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</si>
  <si>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</si>
  <si>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</si>
  <si>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</si>
  <si>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</si>
  <si>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</si>
  <si>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</si>
  <si>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</si>
  <si>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</si>
  <si>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</si>
  <si>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</si>
  <si>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</si>
  <si>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</si>
  <si>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</si>
  <si>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</si>
  <si>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</si>
  <si>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</si>
  <si>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</si>
  <si>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</si>
  <si>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</si>
  <si>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</si>
  <si>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</si>
  <si>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</si>
  <si>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</si>
  <si>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</si>
  <si>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</si>
  <si>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</si>
  <si>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</si>
  <si>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</si>
  <si>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</si>
  <si>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</si>
  <si>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</si>
  <si>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</si>
  <si>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</si>
  <si>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</si>
  <si>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</si>
  <si>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</si>
  <si>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</si>
  <si>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</si>
  <si>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</si>
  <si>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</si>
  <si>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</si>
  <si>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</si>
  <si>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</si>
  <si>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</si>
  <si>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</si>
  <si>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</si>
  <si>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</si>
  <si>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</si>
  <si>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</si>
  <si>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</si>
  <si>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</si>
  <si>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</si>
  <si>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</si>
  <si>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</si>
  <si>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</si>
  <si>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</si>
  <si>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</si>
  <si>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</si>
  <si>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</si>
  <si>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</si>
  <si>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</si>
  <si>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</si>
  <si>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</si>
  <si>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</si>
  <si>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</si>
  <si>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</si>
  <si>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</si>
  <si>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</si>
  <si>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</si>
  <si>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</si>
  <si>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</si>
  <si>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</si>
  <si>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</si>
  <si>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</si>
  <si>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</si>
  <si>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</si>
  <si>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</si>
  <si>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</si>
  <si>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</si>
  <si>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</si>
  <si>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</si>
  <si>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</si>
  <si>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</si>
  <si>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</si>
  <si>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</si>
  <si>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</si>
  <si>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</si>
  <si>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</si>
  <si>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</si>
  <si>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</si>
  <si>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</si>
  <si>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</si>
  <si>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</si>
  <si>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</si>
  <si>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</si>
  <si>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</si>
  <si>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</si>
  <si>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</si>
  <si>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</si>
  <si>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</si>
  <si>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</si>
  <si>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</si>
  <si>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</si>
  <si>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</si>
  <si>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</si>
  <si>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</si>
  <si>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</si>
  <si>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</si>
  <si>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</si>
  <si>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</si>
  <si>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</si>
  <si>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</si>
  <si>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</si>
  <si>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</si>
  <si>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</si>
  <si>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</si>
  <si>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</si>
  <si>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</si>
  <si>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</si>
  <si>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</si>
  <si>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</si>
  <si>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</si>
  <si>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</si>
  <si>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</si>
  <si>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</si>
  <si>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</si>
  <si>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</si>
  <si>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</si>
  <si>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</si>
  <si>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</si>
  <si>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</si>
  <si>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</si>
  <si>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</si>
  <si>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</si>
  <si>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</si>
  <si>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</si>
  <si>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</si>
  <si>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</si>
  <si>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</si>
  <si>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</si>
  <si>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</si>
  <si>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</si>
  <si>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</si>
  <si>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</si>
  <si>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</si>
  <si>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</si>
  <si>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</si>
  <si>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</si>
  <si>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</si>
  <si>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</si>
  <si>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</si>
  <si>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</si>
  <si>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</si>
  <si>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</si>
  <si>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</si>
  <si>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</si>
  <si>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</si>
  <si>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</si>
  <si>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</si>
  <si>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</si>
  <si>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</si>
  <si>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</si>
  <si>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</si>
  <si>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</si>
  <si>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</si>
  <si>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</si>
  <si>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</si>
  <si>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</si>
  <si>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</si>
  <si>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</si>
  <si>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</si>
  <si>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</si>
  <si>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</si>
  <si>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</si>
  <si>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</si>
  <si>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</si>
  <si>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</si>
  <si>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</si>
  <si>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</si>
  <si>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</si>
  <si>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</si>
  <si>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</si>
  <si>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</si>
  <si>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</si>
  <si>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</si>
  <si>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</si>
  <si>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</si>
  <si>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</si>
  <si>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</si>
  <si>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</si>
  <si>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</si>
  <si>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</si>
  <si>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</si>
  <si>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</si>
  <si>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</si>
  <si>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</si>
  <si>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</si>
  <si>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</si>
  <si>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</si>
  <si>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</si>
  <si>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</si>
  <si>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</si>
  <si>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</si>
  <si>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</si>
  <si>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</si>
  <si>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</si>
  <si>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</si>
  <si>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</si>
  <si>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</si>
  <si>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</si>
  <si>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</si>
  <si>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</si>
  <si>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</si>
  <si>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</si>
  <si>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</si>
  <si>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</si>
  <si>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</si>
  <si>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</si>
  <si>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</si>
  <si>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</si>
  <si>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</si>
  <si>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</si>
  <si>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</si>
  <si>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</si>
  <si>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</si>
  <si>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</si>
  <si>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</si>
  <si>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</si>
  <si>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</si>
  <si>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</si>
  <si>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</si>
  <si>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</si>
  <si>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</si>
  <si>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</si>
  <si>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</si>
  <si>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</si>
  <si>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</si>
  <si>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</si>
  <si>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</si>
  <si>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</si>
  <si>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</si>
  <si>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</si>
  <si>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</si>
  <si>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</si>
  <si>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</si>
  <si>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</si>
  <si>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</si>
  <si>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</si>
  <si>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</si>
  <si>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</si>
  <si>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</si>
  <si>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</si>
  <si>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</si>
  <si>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</si>
  <si>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</si>
  <si>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</si>
  <si>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</si>
  <si>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</si>
  <si>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</si>
  <si>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</si>
  <si>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</si>
  <si>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</si>
  <si>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</si>
  <si>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</si>
  <si>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</si>
  <si>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</si>
  <si>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</si>
  <si>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</si>
  <si>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</si>
  <si>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</si>
  <si>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</si>
  <si>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</si>
  <si>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</si>
  <si>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</si>
  <si>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</si>
  <si>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</si>
  <si>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</si>
  <si>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</si>
  <si>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</si>
  <si>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</si>
  <si>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</si>
  <si>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</si>
  <si>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</si>
  <si>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</si>
  <si>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</si>
  <si>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</si>
  <si>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</si>
  <si>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</si>
  <si>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</si>
  <si>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</si>
  <si>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</si>
  <si>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</si>
  <si>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</si>
  <si>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</si>
  <si>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</si>
  <si>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</si>
  <si>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</si>
  <si>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</si>
  <si>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</si>
  <si>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</si>
  <si>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</si>
  <si>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</si>
  <si>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</si>
  <si>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</si>
  <si>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</si>
  <si>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</si>
  <si>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</si>
  <si>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</si>
  <si>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</si>
  <si>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</si>
  <si>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</si>
  <si>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</si>
  <si>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</si>
  <si>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</si>
  <si>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</si>
  <si>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</si>
  <si>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</si>
  <si>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</si>
  <si>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</si>
  <si>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</si>
  <si>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</si>
  <si>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</si>
  <si>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</si>
  <si>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</si>
  <si>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</si>
  <si>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</si>
  <si>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</si>
  <si>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</si>
  <si>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</si>
  <si>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</si>
  <si>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</si>
  <si>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</si>
  <si>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</si>
  <si>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</si>
  <si>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</si>
  <si>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</si>
  <si>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</si>
  <si>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</si>
  <si>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</si>
  <si>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</si>
  <si>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</si>
  <si>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</si>
  <si>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</si>
  <si>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</si>
  <si>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</si>
  <si>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</si>
  <si>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</si>
  <si>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</si>
  <si>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</si>
  <si>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</si>
  <si>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</si>
  <si>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</si>
  <si>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</si>
  <si>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</si>
  <si>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</si>
  <si>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</si>
  <si>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</si>
  <si>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</si>
  <si>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</si>
  <si>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</si>
  <si>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</si>
  <si>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</si>
  <si>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</si>
  <si>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</si>
  <si>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</si>
  <si>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</si>
  <si>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</si>
  <si>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</si>
  <si>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</si>
  <si>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</si>
  <si>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</si>
  <si>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</si>
  <si>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</si>
  <si>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</si>
  <si>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</si>
  <si>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</si>
  <si>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</si>
  <si>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</si>
  <si>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</si>
  <si>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</si>
  <si>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</si>
  <si>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</si>
  <si>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</si>
  <si>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</si>
  <si>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</si>
  <si>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</si>
  <si>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</si>
  <si>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</si>
  <si>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</si>
  <si>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</si>
  <si>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</si>
  <si>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</si>
  <si>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</si>
  <si>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</si>
  <si>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</si>
  <si>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</si>
  <si>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</si>
  <si>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</si>
  <si>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</si>
  <si>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</si>
  <si>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</si>
  <si>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</si>
  <si>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</si>
  <si>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</si>
  <si>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</si>
  <si>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</si>
  <si>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</si>
  <si>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</si>
  <si>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</si>
  <si>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</si>
  <si>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</si>
  <si>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</si>
  <si>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</si>
  <si>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</si>
  <si>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</si>
  <si>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</si>
  <si>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</si>
  <si>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</si>
  <si>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</si>
  <si>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</si>
  <si>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</si>
  <si>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</si>
  <si>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</si>
  <si>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</si>
  <si>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</si>
  <si>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</si>
  <si>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</si>
  <si>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</si>
  <si>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</si>
  <si>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</si>
  <si>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</si>
  <si>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</si>
  <si>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</si>
  <si>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</si>
  <si>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</si>
  <si>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</si>
  <si>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</si>
  <si>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</si>
  <si>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</si>
  <si>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</si>
  <si>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</si>
  <si>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</si>
  <si>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</si>
  <si>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</si>
  <si>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</si>
  <si>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</si>
  <si>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</si>
  <si>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</si>
  <si>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</si>
  <si>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</si>
  <si>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</si>
  <si>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</si>
  <si>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</si>
  <si>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</si>
  <si>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</si>
  <si>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</si>
  <si>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</si>
  <si>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</si>
  <si>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</si>
  <si>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</si>
  <si>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</si>
  <si>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</si>
  <si>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</si>
  <si>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</si>
  <si>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</si>
  <si>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</si>
  <si>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</si>
  <si>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</si>
  <si>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</si>
  <si>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</si>
  <si>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</si>
  <si>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</si>
  <si>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</si>
  <si>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</si>
  <si>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</si>
  <si>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</si>
  <si>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</si>
  <si>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</si>
  <si>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</si>
  <si>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</si>
  <si>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</si>
  <si>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</si>
  <si>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</si>
  <si>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</si>
  <si>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</si>
  <si>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</si>
  <si>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</si>
  <si>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</si>
  <si>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</si>
  <si>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</si>
  <si>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</si>
  <si>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</si>
  <si>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</si>
  <si>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</si>
  <si>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</si>
  <si>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</si>
  <si>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</si>
  <si>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</si>
  <si>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</si>
  <si>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</si>
  <si>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</si>
  <si>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</si>
  <si>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</si>
  <si>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</si>
  <si>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</si>
  <si>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</si>
  <si>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</si>
  <si>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</si>
  <si>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</si>
  <si>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</si>
  <si>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</si>
  <si>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</si>
  <si>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</si>
  <si>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</si>
  <si>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</si>
  <si>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</si>
  <si>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</si>
  <si>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</si>
  <si>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</si>
  <si>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</si>
  <si>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</si>
  <si>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</si>
  <si>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</si>
  <si>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</si>
  <si>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</si>
  <si>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</si>
  <si>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</si>
  <si>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</si>
  <si>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</si>
  <si>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</si>
  <si>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</si>
  <si>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</si>
  <si>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</si>
  <si>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</si>
  <si>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</si>
  <si>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</si>
  <si>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</si>
  <si>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</si>
  <si>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</si>
  <si>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</si>
  <si>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</si>
  <si>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</si>
  <si>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</si>
  <si>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</si>
  <si>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</si>
  <si>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</si>
  <si>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</si>
  <si>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</si>
  <si>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</si>
  <si>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</si>
  <si>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</si>
  <si>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</si>
  <si>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</si>
  <si>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</si>
  <si>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</si>
  <si>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</si>
  <si>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</si>
  <si>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</si>
  <si>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</si>
  <si>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</si>
  <si>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</si>
  <si>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</si>
  <si>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</si>
  <si>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</si>
  <si>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</si>
  <si>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</si>
  <si>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</si>
  <si>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</si>
  <si>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</si>
  <si>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</si>
  <si>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</si>
  <si>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</si>
  <si>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</si>
  <si>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</si>
  <si>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</si>
  <si>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</si>
  <si>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</si>
  <si>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</si>
  <si>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</si>
  <si>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</si>
  <si>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</si>
  <si>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</si>
  <si>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</si>
  <si>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</si>
  <si>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</si>
  <si>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</si>
  <si>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</si>
  <si>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</si>
  <si>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</si>
  <si>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</si>
  <si>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</si>
  <si>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</si>
  <si>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</si>
  <si>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</si>
  <si>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</si>
  <si>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</si>
  <si>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</si>
  <si>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</si>
  <si>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</si>
  <si>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</si>
  <si>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</si>
  <si>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</si>
  <si>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</si>
  <si>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</si>
  <si>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</si>
  <si>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</si>
  <si>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</si>
  <si>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</si>
  <si>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</si>
  <si>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</si>
  <si>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</si>
  <si>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</si>
  <si>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</si>
  <si>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</si>
  <si>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</si>
  <si>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</si>
  <si>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</si>
  <si>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</si>
  <si>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</si>
  <si>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</si>
  <si>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</si>
  <si>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</si>
  <si>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</si>
  <si>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</si>
  <si>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</si>
  <si>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</si>
  <si>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</si>
  <si>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</si>
  <si>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</si>
  <si>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</si>
  <si>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</si>
  <si>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</si>
  <si>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</si>
  <si>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</si>
  <si>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</si>
  <si>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</si>
  <si>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</si>
  <si>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</si>
  <si>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</si>
  <si>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</si>
  <si>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</si>
  <si>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</si>
  <si>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</si>
  <si>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</si>
  <si>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</si>
  <si>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</si>
  <si>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</si>
  <si>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</si>
  <si>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</si>
  <si>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</si>
  <si>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</si>
  <si>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</si>
  <si>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</si>
  <si>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</si>
  <si>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</si>
  <si>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</si>
  <si>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</si>
  <si>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</si>
  <si>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</si>
  <si>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</si>
  <si>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</si>
  <si>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</si>
  <si>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</si>
  <si>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</si>
  <si>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</si>
  <si>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</si>
  <si>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</si>
  <si>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</si>
  <si>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</si>
  <si>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</si>
  <si>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</si>
  <si>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</si>
  <si>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</si>
  <si>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</si>
  <si>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</si>
  <si>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</si>
  <si>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</si>
  <si>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</si>
  <si>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</si>
  <si>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</si>
  <si>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</si>
  <si>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</si>
  <si>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</si>
  <si>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</si>
  <si>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</si>
  <si>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</si>
  <si>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</si>
  <si>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</si>
  <si>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</si>
  <si>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</si>
  <si>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</si>
  <si>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</si>
  <si>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</si>
  <si>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</si>
  <si>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</si>
  <si>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</si>
  <si>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</si>
  <si>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</si>
  <si>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</si>
  <si>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</si>
  <si>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</si>
  <si>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</si>
  <si>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</si>
  <si>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</si>
  <si>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</si>
  <si>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</si>
  <si>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</si>
  <si>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</si>
  <si>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</si>
  <si>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</si>
  <si>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</si>
  <si>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</si>
  <si>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</si>
  <si>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</si>
  <si>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</si>
  <si>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</si>
  <si>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</si>
  <si>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</si>
  <si>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</si>
  <si>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</si>
  <si>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</si>
  <si>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</si>
  <si>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</si>
  <si>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</si>
  <si>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</si>
  <si>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</si>
  <si>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</si>
  <si>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</si>
  <si>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</si>
  <si>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</si>
  <si>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</si>
  <si>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</si>
  <si>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</si>
  <si>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</si>
  <si>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</si>
  <si>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</si>
  <si>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</si>
  <si>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</si>
  <si>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</si>
  <si>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</si>
  <si>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</si>
  <si>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</si>
  <si>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</si>
  <si>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</si>
  <si>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</si>
  <si>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</si>
  <si>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</si>
  <si>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</si>
  <si>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</si>
  <si>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</si>
  <si>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</si>
  <si>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</si>
  <si>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</si>
  <si>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</si>
  <si>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</si>
  <si>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</si>
  <si>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</si>
  <si>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</si>
  <si>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</si>
  <si>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</si>
  <si>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</si>
  <si>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</si>
  <si>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</si>
  <si>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</si>
  <si>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</si>
  <si>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</si>
  <si>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</si>
  <si>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</si>
  <si>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</si>
  <si>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</si>
  <si>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</si>
  <si>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</si>
  <si>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</si>
  <si>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</si>
  <si>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</si>
  <si>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</si>
  <si>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</si>
  <si>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</si>
  <si>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</si>
  <si>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</si>
  <si>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</si>
  <si>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</si>
  <si>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</si>
  <si>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</si>
  <si>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</si>
  <si>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</si>
  <si>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</si>
  <si>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</si>
  <si>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</si>
  <si>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</si>
  <si>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</si>
  <si>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</si>
  <si>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</si>
  <si>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</si>
  <si>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</si>
  <si>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</si>
  <si>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</si>
  <si>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</si>
  <si>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</si>
  <si>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</si>
  <si>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</si>
  <si>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</si>
  <si>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</si>
  <si>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</si>
  <si>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</si>
  <si>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</si>
  <si>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</si>
  <si>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</si>
  <si>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</si>
  <si>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</si>
  <si>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</si>
  <si>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</si>
  <si>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</si>
  <si>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</si>
  <si>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</si>
  <si>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</si>
  <si>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</si>
  <si>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</si>
  <si>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</si>
  <si>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</si>
  <si>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</si>
  <si>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</si>
  <si>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</si>
  <si>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</si>
  <si>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</si>
  <si>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</si>
  <si>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</si>
  <si>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</si>
  <si>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</si>
  <si>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</si>
  <si>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</si>
  <si>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</si>
  <si>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</si>
  <si>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</si>
  <si>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</si>
  <si>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</si>
  <si>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</si>
  <si>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</si>
  <si>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</si>
  <si>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</si>
  <si>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</si>
  <si>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</si>
  <si>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</si>
  <si>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</si>
  <si>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</si>
  <si>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</si>
  <si>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</si>
  <si>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</si>
  <si>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</si>
  <si>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</si>
  <si>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</si>
  <si>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</si>
  <si>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</si>
  <si>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</si>
  <si>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</si>
  <si>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</si>
  <si>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</si>
  <si>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</si>
  <si>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</si>
  <si>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</si>
  <si>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</si>
  <si>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</si>
  <si>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</si>
  <si>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</si>
  <si>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</si>
  <si>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</si>
  <si>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</si>
  <si>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</si>
  <si>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</si>
  <si>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</si>
  <si>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</si>
  <si>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</si>
  <si>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</si>
  <si>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</si>
  <si>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</si>
  <si>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</si>
  <si>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</si>
  <si>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</si>
  <si>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</si>
  <si>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</si>
  <si>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</si>
  <si>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</si>
  <si>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</si>
  <si>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</si>
  <si>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</si>
  <si>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</si>
  <si>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</si>
  <si>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</si>
  <si>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</si>
  <si>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</si>
  <si>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</si>
  <si>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</si>
  <si>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</si>
  <si>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</si>
  <si>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</si>
  <si>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</si>
  <si>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</si>
  <si>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</si>
  <si>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</si>
  <si>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</si>
  <si>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</si>
  <si>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</si>
  <si>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</si>
  <si>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</si>
  <si>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</si>
  <si>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</si>
  <si>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</si>
  <si>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</si>
  <si>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</si>
  <si>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</si>
  <si>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</si>
  <si>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</si>
  <si>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</si>
  <si>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</si>
  <si>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</si>
  <si>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</si>
  <si>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</si>
  <si>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</si>
  <si>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</si>
  <si>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</si>
  <si>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</si>
  <si>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</si>
  <si>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</si>
  <si>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</si>
  <si>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</si>
  <si>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</si>
  <si>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</si>
  <si>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</si>
  <si>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</si>
  <si>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</si>
  <si>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</si>
  <si>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</si>
  <si>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</si>
  <si>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</si>
  <si>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</si>
  <si>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</si>
  <si>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</si>
  <si>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</si>
  <si>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</si>
  <si>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</si>
  <si>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</si>
  <si>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</si>
  <si>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</si>
  <si>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</si>
  <si>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</si>
  <si>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</si>
  <si>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</si>
  <si>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</si>
  <si>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</si>
  <si>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</si>
  <si>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</si>
  <si>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</si>
  <si>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</si>
  <si>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</si>
  <si>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</si>
  <si>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</si>
  <si>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</si>
  <si>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</si>
  <si>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</si>
  <si>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</si>
  <si>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</si>
  <si>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</si>
  <si>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</si>
  <si>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</si>
  <si>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</si>
  <si>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</si>
  <si>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</si>
  <si>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</si>
  <si>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</si>
  <si>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</si>
  <si>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</si>
  <si>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</si>
  <si>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</si>
  <si>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</si>
  <si>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</si>
  <si>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</si>
  <si>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</si>
  <si>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</si>
  <si>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</si>
  <si>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</si>
  <si>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</si>
  <si>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</si>
  <si>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</si>
  <si>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</si>
  <si>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</si>
  <si>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</si>
  <si>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</si>
  <si>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</si>
  <si>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</si>
  <si>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</si>
  <si>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</si>
  <si>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</si>
  <si>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</si>
  <si>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</si>
  <si>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</si>
  <si>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</si>
  <si>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</si>
  <si>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</si>
  <si>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</si>
  <si>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</si>
  <si>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</si>
  <si>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</si>
  <si>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</si>
  <si>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</si>
  <si>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</si>
  <si>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</si>
  <si>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</si>
  <si>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</si>
  <si>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</si>
  <si>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</si>
  <si>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</si>
  <si>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</si>
  <si>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</si>
  <si>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</si>
  <si>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</si>
  <si>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</si>
  <si>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</si>
  <si>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</si>
  <si>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</si>
  <si>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</si>
  <si>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</si>
  <si>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</si>
  <si>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</si>
  <si>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</si>
  <si>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</si>
  <si>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</si>
  <si>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</si>
  <si>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</si>
  <si>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</si>
  <si>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</si>
  <si>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</si>
  <si>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</si>
  <si>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</si>
  <si>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</si>
  <si>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</si>
  <si>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</si>
  <si>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</si>
  <si>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</si>
  <si>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</si>
  <si>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</si>
  <si>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</si>
  <si>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</si>
  <si>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</si>
  <si>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</si>
  <si>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</si>
  <si>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</si>
  <si>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</si>
  <si>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</si>
  <si>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</si>
  <si>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</si>
  <si>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</si>
  <si>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</si>
  <si>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</si>
  <si>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</si>
  <si>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</si>
  <si>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</si>
  <si>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</si>
  <si>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</si>
  <si>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</si>
  <si>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</si>
  <si>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</si>
  <si>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</si>
  <si>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</si>
  <si>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</si>
  <si>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</si>
  <si>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</si>
  <si>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</si>
  <si>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</si>
  <si>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</si>
  <si>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</si>
  <si>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</si>
  <si>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</si>
  <si>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</si>
  <si>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</si>
  <si>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</si>
  <si>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</si>
  <si>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</si>
  <si>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</si>
  <si>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</si>
  <si>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</si>
  <si>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</si>
  <si>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</si>
  <si>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</si>
  <si>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</si>
  <si>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</si>
  <si>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</si>
  <si>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</si>
  <si>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</si>
  <si>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</si>
  <si>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</si>
  <si>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</si>
  <si>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</si>
  <si>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</si>
  <si>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</si>
  <si>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</si>
  <si>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</si>
  <si>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</si>
  <si>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</si>
  <si>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</si>
  <si>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</si>
  <si>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</si>
  <si>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</si>
  <si>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</si>
  <si>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</si>
  <si>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</si>
  <si>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</si>
  <si>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</si>
  <si>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</si>
  <si>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</si>
  <si>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</si>
  <si>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</si>
  <si>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</si>
  <si>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</si>
  <si>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</si>
  <si>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</si>
  <si>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</si>
  <si>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</si>
  <si>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</si>
  <si>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</si>
  <si>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</si>
  <si>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</si>
  <si>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</si>
  <si>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</si>
  <si>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</si>
  <si>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</si>
  <si>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</si>
  <si>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</si>
  <si>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</si>
  <si>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</si>
  <si>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</si>
  <si>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</si>
  <si>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</si>
  <si>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</si>
  <si>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</si>
  <si>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</si>
  <si>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</si>
  <si>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</si>
  <si>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</si>
  <si>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</si>
  <si>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</si>
  <si>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</si>
  <si>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</si>
  <si>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</si>
  <si>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</si>
  <si>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</si>
  <si>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</si>
  <si>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</si>
  <si>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</si>
  <si>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</si>
  <si>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</si>
  <si>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</si>
  <si>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</si>
  <si>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</si>
  <si>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</si>
  <si>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</si>
  <si>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</si>
  <si>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</si>
  <si>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</si>
  <si>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</si>
  <si>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</si>
  <si>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</si>
  <si>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</si>
  <si>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</si>
  <si>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</si>
  <si>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</si>
  <si>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</si>
  <si>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</si>
  <si>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</si>
  <si>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</si>
  <si>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</si>
  <si>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</si>
  <si>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</si>
  <si>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</si>
  <si>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</si>
  <si>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</si>
  <si>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</si>
  <si>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</si>
  <si>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</si>
  <si>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</si>
  <si>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</si>
  <si>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</si>
  <si>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</si>
  <si>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</si>
  <si>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</si>
  <si>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</si>
  <si>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</si>
  <si>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</si>
  <si>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</si>
  <si>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</si>
  <si>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</si>
  <si>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</si>
  <si>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</si>
  <si>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</si>
  <si>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</si>
  <si>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</si>
  <si>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</si>
  <si>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</si>
  <si>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</si>
  <si>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</si>
  <si>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</si>
  <si>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</si>
  <si>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</si>
  <si>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</si>
  <si>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</si>
  <si>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</si>
  <si>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</si>
  <si>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</si>
  <si>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</si>
  <si>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</si>
  <si>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</si>
  <si>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</si>
  <si>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</si>
  <si>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</si>
  <si>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</si>
  <si>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</si>
  <si>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</si>
  <si>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</si>
  <si>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</si>
  <si>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</si>
  <si>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</si>
  <si>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</si>
  <si>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</si>
  <si>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</si>
  <si>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</si>
  <si>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</si>
  <si>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</si>
  <si>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</si>
  <si>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</si>
  <si>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</si>
  <si>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</si>
  <si>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</si>
  <si>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</si>
  <si>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</si>
  <si>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</si>
  <si>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</si>
  <si>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</si>
  <si>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</si>
  <si>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</si>
  <si>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</si>
  <si>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</si>
  <si>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</si>
  <si>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</si>
  <si>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</si>
  <si>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</si>
  <si>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</si>
  <si>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</si>
  <si>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</si>
  <si>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</si>
  <si>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</si>
  <si>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</si>
  <si>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</si>
  <si>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</si>
  <si>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</si>
  <si>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</si>
  <si>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</si>
  <si>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</si>
  <si>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</si>
  <si>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</si>
  <si>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</si>
  <si>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</si>
  <si>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</si>
  <si>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</si>
  <si>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</si>
  <si>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</si>
  <si>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</si>
  <si>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</si>
  <si>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</si>
  <si>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</si>
  <si>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</si>
  <si>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</si>
  <si>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</si>
  <si>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</si>
  <si>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</si>
  <si>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</si>
  <si>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</si>
  <si>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</si>
  <si>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</si>
  <si>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</si>
  <si>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</si>
  <si>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</si>
  <si>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</si>
  <si>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</si>
  <si>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</si>
  <si>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</si>
  <si>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</si>
  <si>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</si>
  <si>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</si>
  <si>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</si>
  <si>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</si>
  <si>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</si>
  <si>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</si>
  <si>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</si>
  <si>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</si>
  <si>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</si>
  <si>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</si>
  <si>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</si>
  <si>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</si>
  <si>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</si>
  <si>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</si>
  <si>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</si>
  <si>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</si>
  <si>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</si>
  <si>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</si>
  <si>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</si>
  <si>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</si>
  <si>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</si>
  <si>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</si>
  <si>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</si>
  <si>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</si>
  <si>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</si>
  <si>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</si>
  <si>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</si>
  <si>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</si>
  <si>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</si>
  <si>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</si>
  <si>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</si>
  <si>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</si>
  <si>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</si>
  <si>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</si>
  <si>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</si>
  <si>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</si>
  <si>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</si>
  <si>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</si>
  <si>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</si>
  <si>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</si>
  <si>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</si>
  <si>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</si>
  <si>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</si>
  <si>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</si>
  <si>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</si>
  <si>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</si>
  <si>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</si>
  <si>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</si>
  <si>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</si>
  <si>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</si>
  <si>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</si>
  <si>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</si>
  <si>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</si>
  <si>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</si>
  <si>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</si>
  <si>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</si>
  <si>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</si>
  <si>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</si>
  <si>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</si>
  <si>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</si>
  <si>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</si>
  <si>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</si>
  <si>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</si>
  <si>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</si>
  <si>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</si>
  <si>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</si>
  <si>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</si>
  <si>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</si>
  <si>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</si>
  <si>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</si>
  <si>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</si>
  <si>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</si>
  <si>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</si>
  <si>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</si>
  <si>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</si>
  <si>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</si>
  <si>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</si>
  <si>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</si>
  <si>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</si>
  <si>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</si>
  <si>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</si>
  <si>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</si>
  <si>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</si>
  <si>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</si>
  <si>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</si>
  <si>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</si>
  <si>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</si>
  <si>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</si>
  <si>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</si>
  <si>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</si>
  <si>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</si>
  <si>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</si>
  <si>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</si>
  <si>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</si>
  <si>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</si>
  <si>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</si>
  <si>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</si>
  <si>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</si>
  <si>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</si>
  <si>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</si>
  <si>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</si>
  <si>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</si>
  <si>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</si>
  <si>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</si>
  <si>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</si>
  <si>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</si>
  <si>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</si>
  <si>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</si>
  <si>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</si>
  <si>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</si>
  <si>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</si>
  <si>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</si>
  <si>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</si>
  <si>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</si>
  <si>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</si>
  <si>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</si>
  <si>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</si>
  <si>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</si>
  <si>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</si>
  <si>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</si>
  <si>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</si>
  <si>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</si>
  <si>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</si>
  <si>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</si>
  <si>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</si>
  <si>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</si>
  <si>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</si>
  <si>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</si>
  <si>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</si>
  <si>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</si>
  <si>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</si>
  <si>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</si>
  <si>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</si>
  <si>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</si>
  <si>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</si>
  <si>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</si>
  <si>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</si>
  <si>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</si>
  <si>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</si>
  <si>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</si>
  <si>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</si>
  <si>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</si>
  <si>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</si>
  <si>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</si>
  <si>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</si>
  <si>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</si>
  <si>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</si>
  <si>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</si>
  <si>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</si>
  <si>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</si>
  <si>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</si>
  <si>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</si>
  <si>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</si>
  <si>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</si>
  <si>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</si>
  <si>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</si>
  <si>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</si>
  <si>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</si>
  <si>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</si>
  <si>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</si>
  <si>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</si>
  <si>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</si>
  <si>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</si>
  <si>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</si>
  <si>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</si>
  <si>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</si>
  <si>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</si>
  <si>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</si>
  <si>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</si>
  <si>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</si>
  <si>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</si>
  <si>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</si>
  <si>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</si>
  <si>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</si>
  <si>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</si>
  <si>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</si>
  <si>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</si>
  <si>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</si>
  <si>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</si>
  <si>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</si>
  <si>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</si>
  <si>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</si>
  <si>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</si>
  <si>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</si>
  <si>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</si>
  <si>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</si>
  <si>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</si>
  <si>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</si>
  <si>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</si>
  <si>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</si>
  <si>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</si>
  <si>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</si>
  <si>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</si>
  <si>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</si>
  <si>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</si>
  <si>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</si>
  <si>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</si>
  <si>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</si>
  <si>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</si>
  <si>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</si>
  <si>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</si>
  <si>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</si>
  <si>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</si>
  <si>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</si>
  <si>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</si>
  <si>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</si>
  <si>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</si>
  <si>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</si>
  <si>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</si>
  <si>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</si>
  <si>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</si>
  <si>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</si>
  <si>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</si>
  <si>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</si>
  <si>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</si>
  <si>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</si>
  <si>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</si>
  <si>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</si>
  <si>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</si>
  <si>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</si>
  <si>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</si>
  <si>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</si>
  <si>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</si>
  <si>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</si>
  <si>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</si>
  <si>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</si>
  <si>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</si>
  <si>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</si>
  <si>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</si>
  <si>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</si>
  <si>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</si>
  <si>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</si>
  <si>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</si>
  <si>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</si>
  <si>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</si>
  <si>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</si>
  <si>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</si>
  <si>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</si>
  <si>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</si>
  <si>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</si>
  <si>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</si>
  <si>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</si>
  <si>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</si>
  <si>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</si>
  <si>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</si>
  <si>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</si>
  <si>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</si>
  <si>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</si>
  <si>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</si>
  <si>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</si>
  <si>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</si>
  <si>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</si>
  <si>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</si>
  <si>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</si>
  <si>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</si>
  <si>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</si>
  <si>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</si>
  <si>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</si>
  <si>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</si>
  <si>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</si>
  <si>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</si>
  <si>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</si>
  <si>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</si>
  <si>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</si>
  <si>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</si>
  <si>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</si>
  <si>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</si>
  <si>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</si>
  <si>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</si>
  <si>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</si>
  <si>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</si>
  <si>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</si>
  <si>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</si>
  <si>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</si>
  <si>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</si>
  <si>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</si>
  <si>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</si>
  <si>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</si>
  <si>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</si>
  <si>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</si>
  <si>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</si>
  <si>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</si>
  <si>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</si>
  <si>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</si>
  <si>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</si>
  <si>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</si>
  <si>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</si>
  <si>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</si>
  <si>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</si>
  <si>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</si>
  <si>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</si>
  <si>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</si>
  <si>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</si>
  <si>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</si>
  <si>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</si>
  <si>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</si>
  <si>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</si>
  <si>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</si>
  <si>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</si>
  <si>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</si>
  <si>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</si>
  <si>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</si>
  <si>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</si>
  <si>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</si>
  <si>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</si>
  <si>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</si>
  <si>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</si>
  <si>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</si>
  <si>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</si>
  <si>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</si>
  <si>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</si>
  <si>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</si>
  <si>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</si>
  <si>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</si>
  <si>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</si>
  <si>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</si>
  <si>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</si>
  <si>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</si>
  <si>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</si>
  <si>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</si>
  <si>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</si>
  <si>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</si>
  <si>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</si>
  <si>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</si>
  <si>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</si>
  <si>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</si>
  <si>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</si>
  <si>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</si>
  <si>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</si>
  <si>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</si>
  <si>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</si>
  <si>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</si>
  <si>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</si>
  <si>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</si>
  <si>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</si>
  <si>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</si>
  <si>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</si>
  <si>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</si>
  <si>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</si>
  <si>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</si>
  <si>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</si>
  <si>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</si>
  <si>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</si>
  <si>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</si>
  <si>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</si>
  <si>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</si>
  <si>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</si>
  <si>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</si>
  <si>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</si>
  <si>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</si>
  <si>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</si>
  <si>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</si>
  <si>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</si>
  <si>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</si>
  <si>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</si>
  <si>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</si>
  <si>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</si>
  <si>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</si>
  <si>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</si>
  <si>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</si>
  <si>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</si>
  <si>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</si>
  <si>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</si>
  <si>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</si>
  <si>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</si>
  <si>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</si>
  <si>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</si>
  <si>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</si>
  <si>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</si>
  <si>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</si>
  <si>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</si>
  <si>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</si>
  <si>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</si>
  <si>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</si>
  <si>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</si>
  <si>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</si>
  <si>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</si>
  <si>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</si>
  <si>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</si>
  <si>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</si>
  <si>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</si>
  <si>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</si>
  <si>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</si>
  <si>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</si>
  <si>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</si>
  <si>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</si>
  <si>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</si>
  <si>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</si>
  <si>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</si>
  <si>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</si>
  <si>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</si>
  <si>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</si>
  <si>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</si>
  <si>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</si>
  <si>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</si>
  <si>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</si>
  <si>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</si>
  <si>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</si>
  <si>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</si>
  <si>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</si>
  <si>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</si>
  <si>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</si>
  <si>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</si>
  <si>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</si>
  <si>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</si>
  <si>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</si>
  <si>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</si>
  <si>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</si>
  <si>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</si>
  <si>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</si>
  <si>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</si>
  <si>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</si>
  <si>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</si>
  <si>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</si>
  <si>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</si>
  <si>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</si>
  <si>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</si>
  <si>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</si>
  <si>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</si>
  <si>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</si>
  <si>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</si>
  <si>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</si>
  <si>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</si>
  <si>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</si>
  <si>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</si>
  <si>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</si>
  <si>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</si>
  <si>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</si>
  <si>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</si>
  <si>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</si>
  <si>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</si>
  <si>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</si>
  <si>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</si>
  <si>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</si>
  <si>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</si>
  <si>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</si>
  <si>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</si>
  <si>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</si>
  <si>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</si>
  <si>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</si>
  <si>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</si>
  <si>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</si>
  <si>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</si>
  <si>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</si>
  <si>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</si>
  <si>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</si>
  <si>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</si>
  <si>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</si>
  <si>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</si>
  <si>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</si>
  <si>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</si>
  <si>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</si>
  <si>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</si>
  <si>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</si>
  <si>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</si>
  <si>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</si>
  <si>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</si>
  <si>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</si>
  <si>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</si>
  <si>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</si>
  <si>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</si>
  <si>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</si>
  <si>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</si>
  <si>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</si>
  <si>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</si>
  <si>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</si>
  <si>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</si>
  <si>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</si>
  <si>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</si>
  <si>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</si>
  <si>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</si>
  <si>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</si>
  <si>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</si>
  <si>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</si>
  <si>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</si>
  <si>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</si>
  <si>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</si>
  <si>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</si>
  <si>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</si>
  <si>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</si>
  <si>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</si>
  <si>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</si>
  <si>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</si>
  <si>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</si>
  <si>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</si>
  <si>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</si>
  <si>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</si>
  <si>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</si>
  <si>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</si>
  <si>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</si>
  <si>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</si>
  <si>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</si>
  <si>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</si>
  <si>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</si>
  <si>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</si>
  <si>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</si>
  <si>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</si>
  <si>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</si>
  <si>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</si>
  <si>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</si>
  <si>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</si>
  <si>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</si>
  <si>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</si>
  <si>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</si>
  <si>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</si>
  <si>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</si>
  <si>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</si>
  <si>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</si>
  <si>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</si>
  <si>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</si>
  <si>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</si>
  <si>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</si>
  <si>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</si>
  <si>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</si>
  <si>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</si>
  <si>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</si>
  <si>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</si>
  <si>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</si>
  <si>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</si>
  <si>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</si>
  <si>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</si>
  <si>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</si>
  <si>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</si>
  <si>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</si>
  <si>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</si>
  <si>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</si>
  <si>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</si>
  <si>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</si>
  <si>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</si>
  <si>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</si>
  <si>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</si>
  <si>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</si>
  <si>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</si>
  <si>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</si>
  <si>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</si>
  <si>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</si>
  <si>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</si>
  <si>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</si>
  <si>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</si>
  <si>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</si>
  <si>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</si>
  <si>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</si>
  <si>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</si>
  <si>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</si>
  <si>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</si>
  <si>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</si>
  <si>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</si>
  <si>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</si>
  <si>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</si>
  <si>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</si>
  <si>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</si>
  <si>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</si>
  <si>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</si>
  <si>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</si>
  <si>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</si>
  <si>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</si>
  <si>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</si>
  <si>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</si>
  <si>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</si>
  <si>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</si>
  <si>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</si>
  <si>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</si>
  <si>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</si>
  <si>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</si>
  <si>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</si>
  <si>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</si>
  <si>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</si>
  <si>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</si>
  <si>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</si>
  <si>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</si>
  <si>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</si>
  <si>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</si>
  <si>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</si>
  <si>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</si>
  <si>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</si>
  <si>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</si>
  <si>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</si>
  <si>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</si>
  <si>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</si>
  <si>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</si>
  <si>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</si>
  <si>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</si>
  <si>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</si>
  <si>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</si>
  <si>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</si>
  <si>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</si>
  <si>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</si>
  <si>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</si>
  <si>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</si>
  <si>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</si>
  <si>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</si>
  <si>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</si>
  <si>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</si>
  <si>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</si>
  <si>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</si>
  <si>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</si>
  <si>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</si>
  <si>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</si>
  <si>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</si>
  <si>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</si>
  <si>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</si>
  <si>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</si>
  <si>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</si>
  <si>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</si>
  <si>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</si>
  <si>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</si>
  <si>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</si>
  <si>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</si>
  <si>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</si>
  <si>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</si>
  <si>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</si>
  <si>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</si>
  <si>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</si>
  <si>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</si>
  <si>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</si>
  <si>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</si>
  <si>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</si>
  <si>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</si>
  <si>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</si>
  <si>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</si>
  <si>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</si>
  <si>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</si>
  <si>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</si>
  <si>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</si>
  <si>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</si>
  <si>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</si>
  <si>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</si>
  <si>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</si>
  <si>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</si>
  <si>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</si>
  <si>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</si>
  <si>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</si>
  <si>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</si>
  <si>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</si>
  <si>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</si>
  <si>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</si>
  <si>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</si>
  <si>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</si>
  <si>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</si>
  <si>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</si>
  <si>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</si>
  <si>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</si>
  <si>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</si>
  <si>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</si>
  <si>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</si>
  <si>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</si>
  <si>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</si>
  <si>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</si>
  <si>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</si>
  <si>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</si>
  <si>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</si>
  <si>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</si>
  <si>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</si>
  <si>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</si>
  <si>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</si>
  <si>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</si>
  <si>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</si>
  <si>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</si>
  <si>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</si>
  <si>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</si>
  <si>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</si>
  <si>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</si>
  <si>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</si>
  <si>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</si>
  <si>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</si>
  <si>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</si>
  <si>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</si>
  <si>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</si>
  <si>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</si>
  <si>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</si>
  <si>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</si>
  <si>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</si>
  <si>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</si>
  <si>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</si>
  <si>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</si>
  <si>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</si>
  <si>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</si>
  <si>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</si>
  <si>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</si>
  <si>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</si>
  <si>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</si>
  <si>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</si>
  <si>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</si>
  <si>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</si>
  <si>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</si>
  <si>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</si>
  <si>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</si>
  <si>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</si>
  <si>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</si>
  <si>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</si>
  <si>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</si>
  <si>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</si>
  <si>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</si>
  <si>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</si>
  <si>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</si>
  <si>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</si>
  <si>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</si>
  <si>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</si>
  <si>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</si>
  <si>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</si>
  <si>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</si>
  <si>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</si>
  <si>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</si>
  <si>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</si>
  <si>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</si>
  <si>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</si>
  <si>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</si>
  <si>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</si>
  <si>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</si>
  <si>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</si>
  <si>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</si>
  <si>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</si>
  <si>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</si>
  <si>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</si>
  <si>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</si>
  <si>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</si>
  <si>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</si>
  <si>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</si>
  <si>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</si>
  <si>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</si>
  <si>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</si>
  <si>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</si>
  <si>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</si>
  <si>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</si>
  <si>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</si>
  <si>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</si>
  <si>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</si>
  <si>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</si>
  <si>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</si>
  <si>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</si>
  <si>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</si>
  <si>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</si>
  <si>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</si>
  <si>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</si>
  <si>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</si>
  <si>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</si>
  <si>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</si>
  <si>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</si>
  <si>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</si>
  <si>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</si>
  <si>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</si>
  <si>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</si>
  <si>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</si>
  <si>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</si>
  <si>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</si>
  <si>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</si>
  <si>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</si>
  <si>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</si>
  <si>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</si>
  <si>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</si>
  <si>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</si>
  <si>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</si>
  <si>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</si>
  <si>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</si>
  <si>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</si>
  <si>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</si>
  <si>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</si>
  <si>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</si>
  <si>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</si>
  <si>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</si>
  <si>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</si>
  <si>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</si>
  <si>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</si>
  <si>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</si>
  <si>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</si>
  <si>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</si>
  <si>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</si>
  <si>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</si>
  <si>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</si>
  <si>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</si>
  <si>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</si>
  <si>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</si>
  <si>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</si>
  <si>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</si>
  <si>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</si>
  <si>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</si>
  <si>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</si>
  <si>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</si>
  <si>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</si>
  <si>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</si>
  <si>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</si>
  <si>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</si>
  <si>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</si>
  <si>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</si>
  <si>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</si>
  <si>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</si>
  <si>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</si>
  <si>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</si>
  <si>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</si>
  <si>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</si>
  <si>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</si>
  <si>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</si>
  <si>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</si>
  <si>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</si>
  <si>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</si>
  <si>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</si>
  <si>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</si>
  <si>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</si>
  <si>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</si>
  <si>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</si>
  <si>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</si>
  <si>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</si>
  <si>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</si>
  <si>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</si>
  <si>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</si>
  <si>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</si>
  <si>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</si>
  <si>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</si>
  <si>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</si>
  <si>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</si>
  <si>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</si>
  <si>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</si>
  <si>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</si>
  <si>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</si>
  <si>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</si>
  <si>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</si>
  <si>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</si>
  <si>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</si>
  <si>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</si>
  <si>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</si>
  <si>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</si>
  <si>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</si>
  <si>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</si>
  <si>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</si>
  <si>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</si>
  <si>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</si>
  <si>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</si>
  <si>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</si>
  <si>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</si>
  <si>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</si>
  <si>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</si>
  <si>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</si>
  <si>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</si>
  <si>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</si>
  <si>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</si>
  <si>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</si>
  <si>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</si>
  <si>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</si>
  <si>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</si>
  <si>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</si>
  <si>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</si>
  <si>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</si>
  <si>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</si>
  <si>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</si>
  <si>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</si>
  <si>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</si>
  <si>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</si>
  <si>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</si>
  <si>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</si>
  <si>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</si>
  <si>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</si>
  <si>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</si>
  <si>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</si>
  <si>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</si>
  <si>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</si>
  <si>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</si>
  <si>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</si>
  <si>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</si>
  <si>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</si>
  <si>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</si>
  <si>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</si>
  <si>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</si>
  <si>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</si>
  <si>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</si>
  <si>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</si>
  <si>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</si>
  <si>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</si>
  <si>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</si>
  <si>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</si>
  <si>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</si>
  <si>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</si>
  <si>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</si>
  <si>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</si>
  <si>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</si>
  <si>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</si>
  <si>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</si>
  <si>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</si>
  <si>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</si>
  <si>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</si>
  <si>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</si>
  <si>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</si>
  <si>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</si>
  <si>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</si>
  <si>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</si>
  <si>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</si>
  <si>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</si>
  <si>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</si>
  <si>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</si>
  <si>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</si>
  <si>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</si>
  <si>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</si>
  <si>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</si>
  <si>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</si>
  <si>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</si>
  <si>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</si>
  <si>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</si>
  <si>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</si>
  <si>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</si>
  <si>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</si>
  <si>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</si>
  <si>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</si>
  <si>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</si>
  <si>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</si>
  <si>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</si>
  <si>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</si>
  <si>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</si>
  <si>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</si>
  <si>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</si>
  <si>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</si>
  <si>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</si>
  <si>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</si>
  <si>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</si>
  <si>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</si>
  <si>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</si>
  <si>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</si>
  <si>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</si>
  <si>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</si>
  <si>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</si>
  <si>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</si>
  <si>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</si>
  <si>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</si>
  <si>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</si>
  <si>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</si>
  <si>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</si>
  <si>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</si>
  <si>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</si>
  <si>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</si>
  <si>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</si>
  <si>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</si>
  <si>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</si>
  <si>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</si>
  <si>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</si>
  <si>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</si>
  <si>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</si>
  <si>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</si>
  <si>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</si>
  <si>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</si>
  <si>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</si>
  <si>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</si>
  <si>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</si>
  <si>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</si>
  <si>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</si>
  <si>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</si>
  <si>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</si>
  <si>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</si>
  <si>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</si>
  <si>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</si>
  <si>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</si>
  <si>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</si>
  <si>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</si>
  <si>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</si>
  <si>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</si>
  <si>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</si>
  <si>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</si>
  <si>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</si>
  <si>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</si>
  <si>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</si>
  <si>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</si>
  <si>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</si>
  <si>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</si>
  <si>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</si>
  <si>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</si>
  <si>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</si>
  <si>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</si>
  <si>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</si>
  <si>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PCM-20251110-00002176</t>
  </si>
  <si>
    <t>ETA 20 min</t>
  </si>
  <si>
    <t xml:space="preserve"> PCM-20250215-00000830 </t>
  </si>
  <si>
    <t>LTE site still down and  site located in aramco area access issue need special permission</t>
  </si>
  <si>
    <t>PCM-20251110-00002008</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</si>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</sst>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7" totalsRowShown="0" headerRowDxfId="48" dataDxfId="47" headerRowBorderDxfId="45" tableBorderDxfId="46" totalsRowBorderDxfId="44">
  <autoFilter ref="A1:L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309.04168888888671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45971.990114814813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45971.990114814813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45971.990114814813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45971.990114814813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45971.990114814813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45971.990114814813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45971.990114814813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45971.990114814813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45971.990114814813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45971.990114814813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45971.990114814813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45971.990114814813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45971.990114814813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45971.990114814813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45971.990114814813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45971.990114814813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45971.990114814813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45971.990114814813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45971.990114814813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45971.990114814813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45971.990114814813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45971.990114814813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45971.990114814813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45971.990114814813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45971.990114814813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45971.990114814813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45971.990114814813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45971.990114814813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45971.990114814813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45971.990114814813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45971.990114814813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45971.990114814813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45971.990114814813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45971.990114814813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45971.990114814813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45971.990114814813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45971.990114814813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45971.990114814813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45971.990114814813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45971.990114814813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45971.990114814813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45971.990114814813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45971.990114814813</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45971.990114814813</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2355B372-CC14-41B4-9BB6-1DC4B73CEBCA}"/>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146.99027685185138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15559</v>
      </c>
      <c r="E4" s="103" t="s">
        <v>39021</v>
      </c>
      <c r="F4" s="104">
        <v>45971.94295138889</v>
      </c>
      <c r="G4" s="105">
        <f t="shared" ref="G4:G25" ca="1" si="1">IFERROR(NOW()-F4,"-")</f>
        <v>4.7163425922917668E-2</v>
      </c>
      <c r="H4" s="104">
        <v>45971.930046296293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R2</v>
      </c>
      <c r="C5" s="18"/>
      <c r="D5" s="61" t="s">
        <v>27203</v>
      </c>
      <c r="E5" s="103"/>
      <c r="F5" s="104"/>
      <c r="G5" s="105">
        <f t="shared" ca="1" si="1"/>
        <v>45971.990114814813</v>
      </c>
      <c r="H5" s="104"/>
      <c r="I5" s="18" t="str">
        <f>IFERROR(VLOOKUP(D5,DB!A:F,6,0),"")</f>
        <v>SCECO</v>
      </c>
      <c r="J5" s="18" t="str">
        <f>IFERROR(VLOOKUP(D5,DB!A:G,7,0),"")</f>
        <v>Good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45971.990114814813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45971.990114814813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45971.990114814813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45971.990114814813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45971.990114814813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45971.990114814813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45971.990114814813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45971.990114814813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45971.990114814813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45971.990114814813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45971.990114814813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45971.990114814813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45971.990114814813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45971.990114814813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45971.990114814813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45971.990114814813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45971.990114814813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45971.990114814813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45971.990114814813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45971.990114814813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2">IFERROR(NOW()-F26,"-")</f>
        <v>45971.990114814813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45971.990114814813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45971.990114814813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45971.990114814813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45971.990114814813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45971.990114814813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t="shared" ca="1" si="2"/>
        <v>45971.990114814813</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45971.990114814813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45971.990114814813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45971.990114814813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45971.990114814813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45971.990114814813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45971.990114814813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45971.990114814813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45971.990114814813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45971.990114814813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45971.990114814813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45971.990114814813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45971.990114814813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45971.990114814813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45971.990114814813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45971.990114814813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45971.990114814813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45971.990114814813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45971.990114814813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45971.990114814813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45971.990114814813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45971.990114814813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45971.990114814813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45971.990114814813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45971.990114814813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45971.990114814813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45971.990114814813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45971.990114814813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45971.990114814813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45971.990114814813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45971.990114814813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45971.990114814813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45971.990114814813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45971.990114814813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45971.990114814813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45971.990114814813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45971.990114814813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45971.990114814813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45971.990114814813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45971.990114814813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45971.990114814813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45971.990114814813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45971.990114814813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45971.990114814813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45971.990114814813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45971.990114814813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45971.990114814813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45971.990114814813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45971.990114814813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45971.990114814813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45971.990114814813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45971.990114814813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45971.990114814813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45971.990114814813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45971.990114814813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45971.990114814813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45971.990114814813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45971.990114814813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45971.990114814813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45971.990114814813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45971.990114814813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45971.990114814813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45971.990114814813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45971.990114814813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45971.990114814813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45971.990114814813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45971.990114814813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45971.990114814813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45971.990114814813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45971.990114814813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45971.990114814813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45971.990114814813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45971.990114814813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45971.990114814813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45971.990114814813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45971.990114814813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45971.990114814813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45971.990114814813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45971.990114814813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45971.990114814813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45971.990114814813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45971.990114814813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45971.990114814813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45971.990114814813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45971.990114814813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45971.990114814813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45971.990114814813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45971.990114814813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45971.990114814813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45971.990114814813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45971.990114814813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45971.990114814813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45971.990114814813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45971.990114814813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45971.990114814813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45971.990114814813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45971.990114814813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45971.990114814813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45971.990114814813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45971.990114814813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45971.990114814813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45971.990114814813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45971.990114814813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45971.990114814813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45971.990114814813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45971.990114814813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45971.990114814813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45971.990114814813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45971.990114814813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45971.990114814813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45971.990114814813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45971.990114814813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45971.990114814813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45971.990114814813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45971.990114814813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45971.990114814813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45971.990114814813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45971.990114814813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45971.990114814813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45971.990114814813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45971.990114814813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45971.990114814813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45971.990114814813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45971.990114814813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45971.990114814813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45971.990114814813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45971.990114814813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45971.990114814813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45971.990114814813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45971.990114814813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45971.990114814813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45971.990114814813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45971.990114814813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45971.990114814813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45971.990114814813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45971.990114814813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45971.990114814813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45971.990114814813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45971.990114814813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45971.990114814813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45971.990114814813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45971.990114814813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45971.990114814813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45971.990114814813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45971.990114814813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45971.990114814813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45971.990114814813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45971.990114814813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45971.990114814813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45971.990114814813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45971.990114814813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45971.990114814813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45971.990114814813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45971.990114814813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45971.990114814813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45971.990114814813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45971.990114814813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45971.990114814813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45971.990114814813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45971.990114814813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45971.990114814813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45971.990114814813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45971.990114814813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45971.990114814813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45971.990114814813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45971.990114814813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45971.990114814813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45971.990114814813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45971.990114814813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45971.990114814813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45971.990114814813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45971.990114814813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45971.990114814813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45971.990114814813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45971.990114814813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45971.990114814813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45971.990114814813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45971.990114814813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45971.990114814813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45971.990114814813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45971.990114814813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45971.990114814813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45971.990114814813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45971.990114814813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45971.990114814813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45971.990114814813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45971.990114814813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45971.990114814813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45971.990114814813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45971.990114814813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45971.990114814813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45971.990114814813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45971.990114814813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45971.990114814813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45971.990114814813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45971.990114814813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45971.990114814813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45971.990114814813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45971.990114814813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45971.990114814813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45971.990114814813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45971.990114814813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45971.990114814813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45971.990114814813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45971.990114814813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45971.990114814813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45971.990114814813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45971.990114814813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45971.990114814813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45971.990114814813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45971.990114814813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45971.990114814813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45971.990114814813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45971.990114814813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45971.990114814813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45971.990114814813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45971.990114814813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45971.990114814813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45971.990114814813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45971.990114814813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45971.990114814813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45971.990114814813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45971.990114814813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45971.990114814813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45971.990114814813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45971.990114814813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45971.990114814813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45971.990114814813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45971.990114814813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45971.990114814813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45971.990114814813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45971.990114814813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45971.990114814813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45971.990114814813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45971.990114814813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45971.990114814813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45971.990114814813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45971.990114814813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45971.990114814813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45971.990114814813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45971.990114814813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45971.990114814813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45971.990114814813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45971.990114814813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45971.990114814813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45971.990114814813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45971.990114814813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45971.990114814813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45971.990114814813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45971.990114814813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45971.990114814813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45971.990114814813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45971.990114814813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45971.990114814813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45971.990114814813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45971.990114814813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45971.990114814813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45971.990114814813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45971.990114814813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45971.990114814813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45971.990114814813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45971.990114814813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45971.990114814813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45971.990114814813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45971.990114814813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45971.990114814813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45971.990114814813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45971.990114814813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45971.990114814813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45971.990114814813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45971.990114814813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45971.990114814813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45971.990114814813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45971.990114814813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45971.990114814813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45971.990114814813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45971.990114814813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45971.990114814813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45971.990114814813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45971.990114814813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45971.990114814813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45971.990114814813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45971.990114814813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45971.990114814813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45971.990114814813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45971.990114814813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45971.990114814813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45971.990114814813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45971.990114814813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45971.990114814813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45971.990114814813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45971.990114814813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45971.990114814813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45971.990114814813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45971.990114814813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45971.990114814813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45971.990114814813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45971.990114814813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45971.990114814813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45971.990114814813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45971.990114814813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45971.990114814813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45971.990114814813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45971.990114814813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45971.990114814813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45971.990114814813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45971.990114814813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45971.990114814813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45971.990114814813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45971.990114814813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45971.990114814813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45971.990114814813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45971.990114814813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45971.990114814813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45971.990114814813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45971.990114814813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45971.990114814813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45971.990114814813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45971.990114814813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45971.990114814813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45971.990114814813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45971.990114814813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45971.990114814813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45971.990114814813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45971.990114814813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45971.990114814813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45971.990114814813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45971.990114814813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45971.990114814813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45971.990114814813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45971.990114814813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45971.990114814813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45971.990114814813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45971.990114814813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45971.990114814813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45971.990114814813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45971.990114814813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45971.990114814813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45971.990114814813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45971.990114814813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45971.990114814813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45971.990114814813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45971.990114814813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45971.990114814813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45971.990114814813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45971.990114814813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45971.990114814813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45971.990114814813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45971.990114814813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45971.990114814813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45971.990114814813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45971.990114814813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45971.990114814813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45971.990114814813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45971.990114814813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45971.990114814813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45971.990114814813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45971.990114814813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45971.990114814813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45971.990114814813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45971.990114814813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45971.990114814813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45971.990114814813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45971.990114814813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45971.990114814813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45971.990114814813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45971.990114814813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45971.990114814813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45971.990114814813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45971.990114814813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45971.990114814813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45971.990114814813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45971.990114814813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45971.990114814813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45971.990114814813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45971.990114814813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45971.990114814813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45971.990114814813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45971.990114814813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45971.990114814813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45971.990114814813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45971.990114814813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45971.990114814813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45971.990114814813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45971.990114814813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45971.990114814813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45971.990114814813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45971.990114814813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45971.990114814813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45971.990114814813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45971.990114814813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45971.990114814813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45971.990114814813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45971.990114814813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45971.990114814813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45971.990114814813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45971.990114814813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45971.990114814813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45971.990114814813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45971.990114814813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45971.990114814813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45971.990114814813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45971.990114814813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45971.990114814813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45971.990114814813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45971.990114814813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45971.990114814813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45971.990114814813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45971.990114814813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45971.990114814813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45971.990114814813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45971.990114814813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45971.990114814813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45971.990114814813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45971.990114814813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45971.990114814813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45971.990114814813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45971.990114814813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45971.990114814813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45971.990114814813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45971.990114814813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45971.990114814813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45971.990114814813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45971.990114814813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45971.990114814813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45971.990114814813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45971.990114814813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45971.990114814813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45971.990114814813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45971.990114814813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45971.990114814813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45971.990114814813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45971.990114814813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45971.990114814813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45971.990114814813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45971.990114814813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45971.990114814813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45971.990114814813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45971.990114814813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45971.990114814813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45971.990114814813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45971.990114814813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45971.990114814813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45971.990114814813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45971.990114814813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45971.990114814813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45971.990114814813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45971.990114814813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45971.990114814813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45971.990114814813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45971.990114814813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45971.990114814813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45971.990114814813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45971.990114814813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45971.990114814813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45971.990114814813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45971.990114814813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45971.990114814813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45971.990114814813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45971.990114814813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45971.990114814813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45971.990114814813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45971.990114814813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45971.990114814813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45971.990114814813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45971.990114814813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45971.990114814813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45971.990114814813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45971.990114814813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45971.990114814813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45971.990114814813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45971.990114814813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45971.990114814813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45971.990114814813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45971.990114814813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45971.990114814813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45971.990114814813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45971.990114814813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45971.990114814813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45971.990114814813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45971.990114814813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45971.990114814813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45971.990114814813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45971.990114814813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45971.990114814813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45971.990114814813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45971.990114814813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45971.990114814813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45971.990114814813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45971.990114814813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45971.990114814813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45971.990114814813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45971.990114814813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45971.990114814813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45971.990114814813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45971.990114814813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45971.990114814813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45971.990114814813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45971.990114814813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45971.990114814813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45971.990114814813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45971.990114814813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45971.990114814813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45971.990114814813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45971.990114814813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45971.990114814813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45971.990114814813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45971.990114814813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45971.990114814813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45971.990114814813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45971.990114814813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45971.990114814813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45971.990114814813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45971.990114814813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45971.990114814813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45971.990114814813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45971.990114814813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45971.990114814813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45971.990114814813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45971.990114814813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45971.990114814813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45971.990114814813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45971.990114814813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45971.990114814813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45971.990114814813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45971.990114814813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45971.990114814813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45971.990114814813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45971.990114814813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45971.990114814813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45971.990114814813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45971.990114814813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45971.990114814813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45971.990114814813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45971.990114814813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45971.990114814813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45971.990114814813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45971.990114814813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45971.990114814813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45971.990114814813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45971.990114814813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45971.990114814813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45971.990114814813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45971.990114814813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45971.990114814813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45971.990114814813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45971.990114814813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45971.990114814813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45971.990114814813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45971.990114814813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45971.990114814813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45971.990114814813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45971.990114814813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45971.990114814813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45971.990114814813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45971.990114814813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45971.990114814813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45971.990114814813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45971.990114814813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45971.990114814813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45971.990114814813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45971.990114814813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45971.990114814813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45971.990114814813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45971.990114814813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45971.990114814813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45971.990114814813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45971.990114814813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45971.990114814813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45971.990114814813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45971.990114814813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45971.990114814813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45971.990114814813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45971.990114814813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45971.990114814813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45971.990114814813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45971.990114814813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45971.990114814813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45971.990114814813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45971.990114814813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45971.990114814813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45971.990114814813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45971.990114814813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45971.990114814813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45971.990114814813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45971.990114814813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45971.990114814813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45971.990114814813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45971.990114814813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45971.990114814813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45971.990114814813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45971.990114814813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45971.990114814813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45971.990114814813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45971.990114814813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45971.990114814813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45971.990114814813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45971.990114814813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45971.990114814813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45971.990114814813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45971.990114814813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45971.990114814813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45971.990114814813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45971.990114814813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45971.990114814813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45971.990114814813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45971.990114814813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45971.990114814813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45971.990114814813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45971.990114814813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45971.990114814813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45971.990114814813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45971.990114814813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45971.990114814813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45971.990114814813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45971.990114814813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45971.990114814813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45971.990114814813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45971.990114814813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45971.990114814813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45971.990114814813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45971.990114814813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45971.990114814813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45971.990114814813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45971.990114814813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45971.990114814813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45971.990114814813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45971.990114814813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45971.990114814813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45971.990114814813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45971.990114814813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45971.990114814813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45971.990114814813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45971.990114814813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45971.990114814813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45971.990114814813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45971.990114814813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45971.990114814813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45971.990114814813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45971.990114814813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45971.990114814813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45971.990114814813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45971.990114814813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45971.990114814813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45971.990114814813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45971.990114814813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45971.990114814813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45971.990114814813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45971.990114814813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45971.990114814813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45971.990114814813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45971.990114814813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45971.990114814813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45971.990114814813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45971.990114814813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45971.990114814813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45971.990114814813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45971.990114814813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45971.990114814813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45971.990114814813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45971.990114814813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45971.990114814813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45971.990114814813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45971.990114814813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45971.990114814813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45971.990114814813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45971.990114814813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45971.990114814813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45971.990114814813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45971.990114814813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45971.990114814813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45971.990114814813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45971.990114814813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45971.990114814813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45971.990114814813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45971.990114814813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45971.990114814813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45971.990114814813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45971.990114814813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45971.990114814813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45971.990114814813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45971.990114814813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45971.990114814813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45971.990114814813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45971.990114814813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45971.990114814813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45971.990114814813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45971.990114814813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45971.990114814813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45971.990114814813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45971.990114814813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45971.990114814813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45971.990114814813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45971.990114814813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45971.990114814813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45971.990114814813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45971.990114814813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45971.990114814813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45971.990114814813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45971.990114814813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45971.990114814813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45971.990114814813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45971.990114814813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45971.990114814813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45971.990114814813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45971.990114814813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45971.990114814813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45971.990114814813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45971.990114814813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45971.990114814813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45971.990114814813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45971.990114814813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45971.990114814813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45971.990114814813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45971.990114814813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45971.990114814813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45971.990114814813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45971.990114814813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45971.990114814813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45971.990114814813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45971.990114814813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45971.990114814813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45971.990114814813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45971.990114814813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45971.990114814813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45971.990114814813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45971.990114814813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45971.990114814813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45971.990114814813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45971.990114814813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45971.990114814813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45971.990114814813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45971.990114814813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45971.990114814813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45971.990114814813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45971.990114814813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45971.990114814813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45971.990114814813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45971.990114814813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45971.990114814813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45971.990114814813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45971.990114814813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45971.990114814813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45971.990114814813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45971.990114814813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45971.990114814813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45971.990114814813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45971.990114814813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45971.990114814813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45971.990114814813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45971.990114814813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45971.990114814813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45971.990114814813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45971.990114814813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45971.990114814813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45971.990114814813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45971.990114814813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45971.990114814813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45971.990114814813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45971.990114814813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45971.990114814813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45971.990114814813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45971.990114814813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45971.990114814813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45971.990114814813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45971.990114814813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45971.990114814813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45971.990114814813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45971.990114814813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45971.990114814813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45971.990114814813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45971.990114814813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45971.990114814813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45971.990114814813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45971.990114814813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45971.990114814813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45971.990114814813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45971.990114814813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45971.990114814813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45971.990114814813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45971.990114814813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45971.990114814813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45971.990114814813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45971.990114814813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45971.990114814813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45971.990114814813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45971.990114814813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45971.990114814813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45971.990114814813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45971.990114814813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45971.990114814813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45971.990114814813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45971.990114814813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45971.990114814813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45971.990114814813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45971.990114814813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45971.990114814813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45971.990114814813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45971.990114814813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45971.990114814813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45971.990114814813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45971.990114814813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45971.990114814813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45971.990114814813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45971.990114814813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45971.990114814813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45971.990114814813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45971.990114814813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45971.990114814813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45971.990114814813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45971.990114814813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45971.990114814813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45971.990114814813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45971.990114814813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45971.990114814813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45971.990114814813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45971.990114814813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45971.990114814813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45971.990114814813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45971.990114814813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45971.990114814813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45971.990114814813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45971.990114814813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45971.990114814813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45971.990114814813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45971.990114814813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45971.990114814813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45971.990114814813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45971.990114814813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45971.990114814813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45971.990114814813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45971.990114814813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45971.990114814813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45971.990114814813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45971.990114814813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45971.990114814813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45971.990114814813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45971.990114814813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45971.990114814813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45971.990114814813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45971.990114814813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45971.990114814813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45971.990114814813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45971.990114814813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45971.990114814813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45971.990114814813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45971.990114814813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45971.990114814813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45971.990114814813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45971.990114814813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45971.990114814813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45971.990114814813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45971.990114814813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45971.990114814813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45971.990114814813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45971.990114814813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45971.990114814813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45971.990114814813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45971.990114814813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45971.990114814813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45971.990114814813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45971.990114814813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45971.990114814813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45971.990114814813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45971.990114814813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45971.990114814813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45971.990114814813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45971.990114814813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45971.990114814813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45971.990114814813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45971.990114814813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45971.990114814813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45971.990114814813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45971.990114814813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45971.990114814813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45971.990114814813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45971.990114814813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45971.990114814813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45971.990114814813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45971.990114814813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45971.990114814813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45971.990114814813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45971.990114814813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45971.990114814813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45971.990114814813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45971.990114814813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45971.990114814813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45971.990114814813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45971.990114814813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45971.990114814813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45971.990114814813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45971.990114814813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45971.990114814813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45971.990114814813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45971.990114814813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45971.990114814813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45971.990114814813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45971.990114814813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45971.990114814813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45971.990114814813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45971.990114814813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45971.990114814813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45971.990114814813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45971.990114814813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45971.990114814813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45971.990114814813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45971.990114814813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45971.990114814813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45971.990114814813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45971.990114814813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45971.990114814813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45971.990114814813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45971.990114814813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45971.990114814813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45971.990114814813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45971.990114814813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45971.990114814813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45971.990114814813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45971.990114814813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45971.990114814813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45971.990114814813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45971.990114814813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45971.990114814813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45971.990114814813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45971.990114814813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45971.990114814813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45971.990114814813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45971.990114814813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45971.990114814813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45971.990114814813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45971.990114814813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45971.990114814813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45971.990114814813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45971.990114814813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45971.990114814813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45971.990114814813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45971.990114814813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45971.990114814813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45971.990114814813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45971.990114814813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45971.990114814813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45971.990114814813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45971.990114814813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45971.990114814813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45971.990114814813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45971.990114814813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45971.990114814813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45971.990114814813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45971.990114814813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45971.990114814813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45971.990114814813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45971.990114814813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45971.990114814813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45971.990114814813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45971.990114814813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45971.990114814813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45971.990114814813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45971.990114814813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45971.990114814813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45971.990114814813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45971.990114814813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45971.990114814813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45971.990114814813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45971.990114814813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45971.990114814813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45971.990114814813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45971.990114814813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45971.990114814813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45971.990114814813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45971.990114814813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45971.990114814813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45971.990114814813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45971.990114814813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45971.990114814813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45971.990114814813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45971.990114814813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45971.990114814813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45971.990114814813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45971.990114814813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45971.990114814813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45971.990114814813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45971.990114814813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45971.990114814813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45971.990114814813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45971.990114814813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45971.990114814813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45971.990114814813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45971.990114814813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45971.990114814813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45971.990114814813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45971.990114814813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45971.990114814813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45971.990114814813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45971.990114814813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45971.990114814813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45971.990114814813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45971.990114814813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45971.990114814813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45971.990114814813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45971.990114814813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45971.990114814813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45971.990114814813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45971.990114814813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45971.990114814813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45971.990114814813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45971.990114814813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45971.990114814813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45971.990114814813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45971.990114814813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45971.990114814813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45971.990114814813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45971.990114814813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45971.990114814813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45971.990114814813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45971.990114814813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45971.990114814813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45971.990114814813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45971.990114814813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45971.990114814813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45971.990114814813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45971.990114814813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45971.990114814813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45971.990114814813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45971.990114814813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45971.990114814813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45971.990114814813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45971.990114814813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45971.990114814813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45971.990114814813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45971.990114814813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45971.990114814813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45971.990114814813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45971.990114814813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45971.990114814813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45971.990114814813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45971.990114814813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45971.990114814813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45971.990114814813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45971.990114814813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45971.990114814813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45971.990114814813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45971.990114814813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45971.990114814813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45971.990114814813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45971.990114814813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45971.990114814813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45971.990114814813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45971.990114814813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45971.990114814813</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268.50939722221665</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2</v>
      </c>
      <c r="D3" s="92" t="s">
        <v>35205</v>
      </c>
      <c r="E3" s="95" t="s">
        <v>39021</v>
      </c>
      <c r="F3" s="96">
        <v>45971.861990740741</v>
      </c>
      <c r="G3" s="97">
        <f ca="1">IFERROR(NOW()-F3,"")</f>
        <v>0.12812407407182036</v>
      </c>
      <c r="H3" s="96">
        <v>45971.837048611109</v>
      </c>
      <c r="I3" s="135" t="str">
        <f>IFERROR(VLOOKUP(D3,DB!A:F,6,0),"")</f>
        <v>Generator-SG</v>
      </c>
      <c r="J3" s="135" t="str">
        <f>IFERROR(VLOOKUP(D3,DB!A:G,7,0),"")</f>
        <v>Dead</v>
      </c>
      <c r="K3" s="98" t="s">
        <v>39110</v>
      </c>
      <c r="L3" s="92" t="str">
        <f>IFERROR(VLOOKUP(D3,DB!A:I,9,0),"")</f>
        <v>Latis</v>
      </c>
    </row>
    <row r="4" spans="1:16" ht="15" customHeight="1">
      <c r="A4" s="135"/>
      <c r="B4" s="135" t="str">
        <f>IFERROR(VLOOKUP(D4,DB!A:K,11,0),"")</f>
        <v/>
      </c>
      <c r="C4" s="94"/>
      <c r="D4" s="92"/>
      <c r="E4" s="95"/>
      <c r="F4" s="96"/>
      <c r="G4" s="97">
        <f ca="1">IFERROR(NOW()-F4,"")</f>
        <v>45971.990114814813</v>
      </c>
      <c r="H4" s="96"/>
      <c r="I4" s="135" t="str">
        <f>IFERROR(VLOOKUP(D4,DB!A:F,6,0),"")</f>
        <v/>
      </c>
      <c r="J4" s="135" t="str">
        <f>IFERROR(VLOOKUP(D4,DB!A:G,7,0),"")</f>
        <v/>
      </c>
      <c r="K4" s="98"/>
      <c r="L4" s="92" t="str">
        <f>IFERROR(VLOOKUP(D4,DB!A:I,9,0),"")</f>
        <v/>
      </c>
    </row>
    <row r="5" spans="1:16" ht="15" customHeight="1">
      <c r="A5" s="135"/>
      <c r="B5" s="135" t="str">
        <f>IFERROR(VLOOKUP(D5,DB!A:K,11,0),"")</f>
        <v>R4</v>
      </c>
      <c r="C5" s="94"/>
      <c r="D5" s="92" t="s">
        <v>38582</v>
      </c>
      <c r="E5" s="95"/>
      <c r="F5" s="96"/>
      <c r="G5" s="97">
        <f ca="1">IFERROR(NOW()-F5,"")</f>
        <v>45971.990114814813</v>
      </c>
      <c r="H5" s="96"/>
      <c r="I5" s="135" t="str">
        <f>IFERROR(VLOOKUP(D5,DB!A:F,6,0),"")</f>
        <v>SCECO</v>
      </c>
      <c r="J5" s="135" t="str">
        <f>IFERROR(VLOOKUP(D5,DB!A:G,7,0),"")</f>
        <v>Vandalized</v>
      </c>
      <c r="K5" s="98"/>
      <c r="L5" s="92" t="str">
        <f>IFERROR(VLOOKUP(D5,DB!A:I,9,0),"")</f>
        <v>Latis</v>
      </c>
    </row>
    <row r="6" spans="1:16" ht="15" customHeight="1">
      <c r="A6" s="135"/>
      <c r="B6" s="135" t="str">
        <f>IFERROR(VLOOKUP(D6,DB!A:K,11,0),"")</f>
        <v/>
      </c>
      <c r="C6" s="94"/>
      <c r="D6" s="92"/>
      <c r="E6" s="95"/>
      <c r="F6" s="96"/>
      <c r="G6" s="97">
        <f ca="1">IFERROR(NOW()-F6,"")</f>
        <v>45971.990114814813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45971.990114814813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45971.990114814813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45971.990114814813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45971.990114814813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45971.990114814813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155"/>
      <c r="E12" s="95"/>
      <c r="F12" s="96"/>
      <c r="G12" s="97">
        <f ca="1">IFERROR(NOW()-F12,"")</f>
        <v>45971.990114814813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45971.990114814813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45971.990114814813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45971.990114814813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45971.990114814813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45971.990114814813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155"/>
      <c r="E18" s="95"/>
      <c r="F18" s="96"/>
      <c r="G18" s="97">
        <f ca="1">IFERROR(NOW()-F18,"")</f>
        <v>45971.990114814813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45971.990114814813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45971.990114814813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45971.990114814813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45971.990114814813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45971.990114814813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45971.990114814813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45971.990114814813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45971.990114814813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45971.990114814813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45971.990114814813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45971.990114814813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45971.990114814813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45971.990114814813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45971.990114814813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45971.990114814813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45971.990114814813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45971.990114814813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45971.990114814813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45971.990114814813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45971.990114814813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45971.990114814813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45971.990114814813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45971.990114814813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45971.990114814813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45971.990114814813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45971.990114814813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45971.990114814813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45971.990114814813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45971.990114814813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45971.990114814813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45971.990114814813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45971.990114814813</v>
      </c>
      <c r="H50" s="96"/>
      <c r="I50" s="135" t="str">
        <f>IFERROR(VLOOKUP(D50,DB!A:F,6,0),"")</f>
        <v/>
      </c>
      <c r="J50" s="135" t="str">
        <f>IFERROR(VLOOKUP(D50,DB!A:G,7,0),"")</f>
        <v/>
      </c>
      <c r="K50" s="98"/>
      <c r="L50" s="92" t="str">
        <f>IFERROR(VLOOKUP(D50,DB!A:I,9,0),"")</f>
        <v/>
      </c>
    </row>
    <row r="51" spans="1:12" ht="15" customHeight="1">
      <c r="A51" s="149"/>
      <c r="B51" s="149" t="str">
        <f>IFERROR(VLOOKUP(D51,DB!A:K,11,0),"")</f>
        <v/>
      </c>
      <c r="C51" s="150"/>
      <c r="D51" s="151"/>
      <c r="E51" s="152"/>
      <c r="F51" s="153"/>
      <c r="G51" s="97">
        <f ca="1">IFERROR(NOW()-F51,"")</f>
        <v>45971.990114814813</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45971.990114814813</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45971.990114814813</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45971.990114814813</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45971.990114814813</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45971.990114814813</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45971.990114814813</v>
      </c>
      <c r="H57" s="153"/>
      <c r="I57" s="149" t="str">
        <f>IFERROR(VLOOKUP(D57,DB!A:F,6,0),"")</f>
        <v/>
      </c>
      <c r="J57" s="149" t="str">
        <f>IFERROR(VLOOKUP(D57,DB!A:G,7,0),"")</f>
        <v/>
      </c>
      <c r="K57" s="154"/>
      <c r="L57" s="151" t="str">
        <f>IFERROR(VLOOKUP(D57,DB!A:I,9,0),"")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tabSelected="1"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80.15805462962453</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45.801237499996205</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39" ca="1" si="1">IFERROR(NOW()-F4,"")</f>
        <v>23.329003703700437</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5"/>
      <c r="G6" s="126">
        <f t="shared" ca="1" si="1"/>
        <v>45971.990114814813</v>
      </c>
      <c r="H6" s="125">
        <v>45971.92391203704</v>
      </c>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45971.990114814813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45971.990114814813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45971.990114814813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45971.990114814813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45971.990114814813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45971.990114814813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45971.990114814813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45971.990114814813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45971.990114814813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45971.990114814813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45971.990114814813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45971.990114814813</v>
      </c>
      <c r="H18" s="125"/>
      <c r="I18" s="124" t="str">
        <f>IFERROR(VLOOKUP(D18,DB!A:F,6,0),"")</f>
        <v/>
      </c>
      <c r="J18" s="124" t="str">
        <f>IFERROR(VLOOKUP(D18,DB!A:G,7,0),"")</f>
        <v/>
      </c>
      <c r="K18" s="124"/>
      <c r="L18" s="124" t="str">
        <f>IFERROR(VLOOKUP(D18,DB!A:I,9,0),"")</f>
        <v/>
      </c>
    </row>
    <row r="19" spans="1:12">
      <c r="A19" s="124"/>
      <c r="B19" s="124" t="str">
        <f>IFERROR(VLOOKUP(D19,DB!A:K,11,0),"")</f>
        <v/>
      </c>
      <c r="C19" s="124"/>
      <c r="D19" s="156"/>
      <c r="E19" s="124"/>
      <c r="F19" s="125"/>
      <c r="G19" s="126">
        <f t="shared" ca="1" si="1"/>
        <v>45971.990114814813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45971.990114814813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45971.990114814813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45971.990114814813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45971.990114814813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45971.990114814813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45971.990114814813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45971.990114814813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45971.990114814813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45971.990114814813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45971.990114814813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45971.990114814813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45971.990114814813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45971.990114814813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45971.990114814813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45971.990114814813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45971.990114814813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45971.990114814813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45971.990114814813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45971.990114814813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45971.990114814813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45971.990114814813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45971.990114814813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45971.990114814813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45971.990114814813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45971.990114814813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45971.990114814813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45971.990114814813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45971.990114814813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45971.990114814813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45971.990114814813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45971.990114814813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45971.990114814813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45971.990114814813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45971.990114814813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45971.990114814813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45971.990114814813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45971.990114814813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45971.990114814813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45971.990114814813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45971.990114814813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45971.990114814813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45971.990114814813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45971.990114814813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45971.990114814813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45971.990114814813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45971.990114814813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45971.990114814813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45971.990114814813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45971.990114814813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45971.990114814813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45971.990114814813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45971.990114814813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45971.990114814813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45971.990114814813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45971.990114814813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45971.990114814813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45971.990114814813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45971.990114814813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45971.990114814813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45971.990114814813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45971.990114814813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45971.990114814813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45971.990114814813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45971.990114814813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45971.990114814813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45971.990114814813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45971.990114814813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45971.990114814813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45971.990114814813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45971.990114814813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45971.990114814813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45971.990114814813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45971.990114814813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45971.990114814813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45971.990114814813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45971.990114814813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45971.990114814813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45971.990114814813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45971.990114814813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45971.990114814813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45971.990114814813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45971.990114814813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45971.990114814813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45971.990114814813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45971.990114814813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45971.990114814813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45971.990114814813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45971.990114814813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45971.990114814813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45971.990114814813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45971.990114814813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45971.990114814813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45971.990114814813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45971.990114814813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45971.990114814813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45971.990114814813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45971.990114814813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45971.990114814813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45971.990114814813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45971.990114814813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45971.990114814813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45971.990114814813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45971.990114814813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45971.990114814813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45971.990114814813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45971.990114814813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45971.990114814813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45971.990114814813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45971.990114814813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45971.990114814813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45971.990114814813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45971.990114814813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45971.990114814813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45971.990114814813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45971.990114814813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45971.990114814813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45971.990114814813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45971.990114814813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45971.990114814813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45971.990114814813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45971.990114814813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45971.990114814813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45971.990114814813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45971.990114814813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45971.990114814813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45971.990114814813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45971.990114814813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45971.990114814813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45971.990114814813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45971.990114814813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45971.990114814813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45971.990114814813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45971.990114814813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45971.990114814813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45971.990114814813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45971.990114814813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45971.990114814813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45971.990114814813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45971.990114814813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45971.990114814813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45971.990114814813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45971.990114814813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45971.990114814813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45971.990114814813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45971.990114814813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45971.990114814813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45971.990114814813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45971.990114814813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45971.990114814813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45971.990114814813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45971.990114814813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45971.990114814813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45971.990114814813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45971.990114814813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45971.990114814813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45971.990114814813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45971.990114814813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45971.990114814813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45971.990114814813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45971.990114814813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45971.990114814813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45971.990114814813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45971.990114814813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45971.990114814813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45971.990114814813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45971.990114814813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45971.990114814813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45971.990114814813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45971.990114814813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45971.990114814813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45971.990114814813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45971.990114814813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45971.990114814813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45971.990114814813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45971.990114814813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45971.990114814813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45971.990114814813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45971.990114814813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45971.990114814813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45971.990114814813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45971.990114814813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45971.990114814813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45971.990114814813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45971.990114814813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45971.990114814813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45971.990114814813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45971.990114814813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45971.990114814813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45971.990114814813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45971.990114814813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45971.990114814813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45971.990114814813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45971.990114814813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45971.990114814813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45971.990114814813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45971.990114814813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45971.990114814813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45971.990114814813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45971.990114814813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45971.990114814813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45971.990114814813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45971.990114814813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45971.990114814813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45971.990114814813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45971.990114814813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45971.990114814813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45971.990114814813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45971.990114814813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45971.990114814813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45971.990114814813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45971.990114814813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45971.990114814813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45971.990114814813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45971.990114814813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45971.990114814813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45971.990114814813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45971.990114814813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45971.990114814813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45971.990114814813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45971.990114814813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45971.990114814813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45971.990114814813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45971.990114814813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45971.990114814813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45971.990114814813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45971.990114814813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45971.990114814813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45971.990114814813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45971.990114814813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45971.990114814813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45971.990114814813</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7"/>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5" ca="1" si="0">IFERROR(NOW()-F2,"-")</f>
        <v>45971.990114814813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45971.990114814813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45971.990114814813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45971.990114814813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ref="G6:G69" ca="1" si="1">IFERROR(NOW()-F6,"-")</f>
        <v>45971.990114814813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45971.990114814813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45971.990114814813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45971.990114814813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45971.990114814813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45971.990114814813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45971.990114814813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45971.990114814813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45971.990114814813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45971.990114814813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45971.990114814813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45971.990114814813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45971.990114814813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45971.990114814813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45971.990114814813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45971.990114814813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45971.990114814813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45971.990114814813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45971.990114814813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45971.990114814813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45971.990114814813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45971.990114814813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45971.990114814813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45971.990114814813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45971.990114814813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45971.990114814813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45971.990114814813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45971.990114814813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45971.990114814813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45971.990114814813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45971.990114814813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45971.990114814813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45971.990114814813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45971.990114814813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45971.990114814813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45971.990114814813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45971.990114814813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45971.990114814813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45971.990114814813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45971.990114814813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45971.990114814813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45971.990114814813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45971.990114814813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45971.990114814813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45971.990114814813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45971.990114814813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45971.990114814813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45971.990114814813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45971.990114814813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45971.990114814813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45971.990114814813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45971.990114814813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45971.990114814813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45971.990114814813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45971.990114814813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45971.990114814813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45971.990114814813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45971.990114814813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45971.990114814813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45971.990114814813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45971.990114814813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45971.990114814813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45971.990114814813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45971.990114814813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ref="G70:G133" ca="1" si="2">IFERROR(NOW()-F70,"-")</f>
        <v>45971.990114814813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45971.990114814813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45971.990114814813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45971.990114814813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45971.990114814813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45971.990114814813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45971.990114814813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45971.990114814813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45971.990114814813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45971.990114814813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45971.990114814813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45971.990114814813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45971.990114814813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45971.990114814813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45971.990114814813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45971.990114814813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45971.990114814813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45971.990114814813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45971.990114814813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45971.990114814813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45971.990114814813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45971.990114814813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45971.990114814813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45971.990114814813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45971.990114814813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45971.990114814813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45971.990114814813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45971.990114814813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45971.990114814813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45971.990114814813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45971.990114814813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45971.990114814813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45971.990114814813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45971.990114814813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45971.990114814813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45971.990114814813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45971.990114814813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45971.990114814813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45971.990114814813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45971.990114814813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45971.990114814813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45971.990114814813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45971.990114814813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45971.990114814813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45971.990114814813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45971.990114814813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45971.990114814813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45971.990114814813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45971.990114814813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45971.990114814813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45971.990114814813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45971.990114814813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45971.990114814813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45971.990114814813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45971.990114814813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45971.990114814813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45971.990114814813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45971.990114814813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45971.990114814813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45971.990114814813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45971.990114814813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45971.990114814813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45971.990114814813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45971.990114814813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ref="G134:G167" ca="1" si="3">IFERROR(NOW()-F134,"-")</f>
        <v>45971.990114814813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45971.990114814813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45971.990114814813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45971.990114814813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45971.990114814813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45971.990114814813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45971.990114814813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45971.990114814813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45971.990114814813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45971.990114814813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45971.990114814813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45971.990114814813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45971.990114814813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45971.990114814813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45971.990114814813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45971.990114814813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45971.990114814813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45971.990114814813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45971.990114814813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45971.990114814813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45971.990114814813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45971.990114814813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45971.990114814813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45971.990114814813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45971.990114814813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45971.990114814813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45971.990114814813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45971.990114814813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45971.990114814813</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45971.990114814813</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45971.990114814813</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45971.990114814813</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45971.990114814813</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45971.990114814813</v>
      </c>
      <c r="H167" s="143"/>
      <c r="I167" s="141" t="str">
        <f>IFERROR(VLOOKUP(D167,DB!A:F,6,0),"")</f>
        <v/>
      </c>
      <c r="J167" s="141" t="str">
        <f>IFERROR(VLOOKUP(D167,DB!A:G,7,0),"")</f>
        <v/>
      </c>
      <c r="K167" s="144"/>
      <c r="L167" s="145" t="str">
        <f>IFERROR(VLOOKUP(D167,DB!A:I,9,0),"")</f>
        <v/>
      </c>
    </row>
  </sheetData>
  <dataValidations count="2">
    <dataValidation allowBlank="1" showInputMessage="1" showErrorMessage="1" sqref="E1" xr:uid="{9E1BC488-8814-4F8A-8DBE-742B3278AB71}"/>
    <dataValidation type="list" allowBlank="1" showInputMessage="1" showErrorMessage="1" sqref="E2:E1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2025-11-10T20:46:58Z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